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65" windowWidth="14805" windowHeight="7950" activeTab="2"/>
  </bookViews>
  <sheets>
    <sheet name="Table1" sheetId="1" r:id="rId1"/>
    <sheet name="Лист1" sheetId="2" r:id="rId2"/>
    <sheet name="12.12.2017" sheetId="3" r:id="rId3"/>
  </sheets>
  <calcPr calcId="125725"/>
</workbook>
</file>

<file path=xl/calcChain.xml><?xml version="1.0" encoding="utf-8"?>
<calcChain xmlns="http://schemas.openxmlformats.org/spreadsheetml/2006/main">
  <c r="G11" i="3"/>
  <c r="G30"/>
  <c r="G82"/>
  <c r="G81" s="1"/>
  <c r="G75"/>
  <c r="G61"/>
  <c r="G56"/>
  <c r="G57" s="1"/>
  <c r="G53"/>
  <c r="G48" s="1"/>
  <c r="G45" l="1"/>
  <c r="G41"/>
  <c r="G36" s="1"/>
  <c r="G26" l="1"/>
  <c r="G25"/>
  <c r="G79"/>
  <c r="G78" s="1"/>
  <c r="G74"/>
  <c r="G73" s="1"/>
  <c r="G71"/>
  <c r="G70" s="1"/>
  <c r="G68"/>
  <c r="G67" s="1"/>
  <c r="G66"/>
  <c r="G63"/>
  <c r="G62" s="1"/>
  <c r="G44"/>
  <c r="G42" s="1"/>
  <c r="G29"/>
  <c r="G28" s="1"/>
  <c r="G16"/>
  <c r="G14" s="1"/>
  <c r="G10"/>
  <c r="G9" s="1"/>
  <c r="H15" i="2"/>
  <c r="H20"/>
  <c r="H9"/>
  <c r="G45"/>
  <c r="G52"/>
  <c r="G53"/>
  <c r="G51"/>
  <c r="G8"/>
  <c r="G63"/>
  <c r="G64"/>
  <c r="G56"/>
  <c r="G31"/>
  <c r="G21" i="3" l="1"/>
  <c r="G20" s="1"/>
  <c r="G19" s="1"/>
  <c r="G8" s="1"/>
  <c r="G15"/>
  <c r="G22" i="2"/>
  <c r="G7" i="3" l="1"/>
  <c r="G6" s="1"/>
  <c r="G11" i="2"/>
  <c r="G17" l="1"/>
  <c r="G15" s="1"/>
  <c r="G37" i="1" l="1"/>
  <c r="G41"/>
  <c r="G40" s="1"/>
  <c r="G39" s="1"/>
  <c r="G38" s="1"/>
  <c r="G69" i="2" l="1"/>
  <c r="G68" s="1"/>
  <c r="G67" s="1"/>
  <c r="G66" s="1"/>
  <c r="G61"/>
  <c r="G60" s="1"/>
  <c r="G59" s="1"/>
  <c r="G58" s="1"/>
  <c r="G55"/>
  <c r="G49"/>
  <c r="G48" s="1"/>
  <c r="G47" s="1"/>
  <c r="G46" s="1"/>
  <c r="G44"/>
  <c r="G43" s="1"/>
  <c r="G42" s="1"/>
  <c r="G41" s="1"/>
  <c r="G7" s="1"/>
  <c r="G39"/>
  <c r="G38" s="1"/>
  <c r="G37" s="1"/>
  <c r="G36" s="1"/>
  <c r="G30"/>
  <c r="G29" s="1"/>
  <c r="G21"/>
  <c r="G20" s="1"/>
  <c r="G10"/>
  <c r="G9" s="1"/>
  <c r="G31" i="1"/>
  <c r="G30" s="1"/>
  <c r="G29" s="1"/>
  <c r="G28" s="1"/>
  <c r="G24"/>
  <c r="G16"/>
  <c r="G6" i="2" l="1"/>
  <c r="G15" i="1"/>
  <c r="G14" s="1"/>
  <c r="G36" l="1"/>
  <c r="G35" s="1"/>
  <c r="G34" s="1"/>
  <c r="G33" s="1"/>
  <c r="G11"/>
  <c r="G10" s="1"/>
  <c r="G9" s="1"/>
  <c r="G8" l="1"/>
  <c r="G7"/>
  <c r="G23"/>
  <c r="G22" s="1"/>
  <c r="G6" l="1"/>
</calcChain>
</file>

<file path=xl/sharedStrings.xml><?xml version="1.0" encoding="utf-8"?>
<sst xmlns="http://schemas.openxmlformats.org/spreadsheetml/2006/main" count="1030" uniqueCount="133">
  <si>
    <t/>
  </si>
  <si>
    <t>рубли</t>
  </si>
  <si>
    <t>Наименование</t>
  </si>
  <si>
    <t>ВЕД</t>
  </si>
  <si>
    <t>РЗ</t>
  </si>
  <si>
    <t>ПР</t>
  </si>
  <si>
    <t>ЦСР</t>
  </si>
  <si>
    <t>ВР</t>
  </si>
  <si>
    <t>ВСЕГО</t>
  </si>
  <si>
    <t>806</t>
  </si>
  <si>
    <t>администрация муниципального образования "Поселок Алмазный" Мирнинского района Республики Саха (Якутия)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</si>
  <si>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</si>
  <si>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</si>
  <si>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</si>
  <si>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</si>
  <si>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</t>
  </si>
  <si>
    <t>99 0 00 00000</t>
  </si>
  <si>
    <t>Руководство и управление в сфере установленных функций органов государственной власти субъектов Российской Федерации, органов местного самоуправления Республики Саха (Якутия)</t>
  </si>
  <si>
    <t>99 1 00 00000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</si>
  <si>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</si>
  <si>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121</t>
  </si>
  <si>
    <t>129</t>
  </si>
  <si>
    <t>03</t>
  </si>
  <si>
    <t>Закупка товаров, работ и услуг для обеспечения государственных (муниципальных) нужд</t>
  </si>
  <si>
    <t>244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</si>
  <si>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</si>
  <si>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</si>
  <si>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242</t>
  </si>
  <si>
    <t>Другие общегосударственные вопросы</t>
  </si>
  <si>
    <t>13</t>
  </si>
  <si>
    <t>Прочие непрограммные расходы</t>
  </si>
  <si>
    <t>99 5 00 00000</t>
  </si>
  <si>
    <t>Иные бюджетные ассигнования</t>
  </si>
  <si>
    <t>852</t>
  </si>
  <si>
    <t>НАЦ.БЕЗОПАСНОСТЬ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</si>
  <si>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</si>
  <si>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</si>
  <si>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Обеспечение безопасности жизнедеятельности населения Республики Саха (Якутия) на 2012-2019 годы</t>
  </si>
  <si>
    <t>90 0 00 00000</t>
  </si>
  <si>
    <t>Обеспечение пожарной безопасности, защита населения и территорий от чрезвычайных ситуаций в  Республике Саха (Якутия)</t>
  </si>
  <si>
    <t>ЖИЛИЩНО-КОММУНАЛЬНОЕ ХОЗЯЙСТВО</t>
  </si>
  <si>
    <t>05</t>
  </si>
  <si>
    <t>Благоустройство</t>
  </si>
  <si>
    <t>Обеспечение качественными жилищно-коммунальными услугами и развитие электроэнергетики на 2012-2019 годы</t>
  </si>
  <si>
    <t>69 0 00 00000</t>
  </si>
  <si>
    <t>Содействие развитию благоустройства территорий муниципальных образований в Республике Саха (Якутия)</t>
  </si>
  <si>
    <t>69 8 00 00000</t>
  </si>
  <si>
    <t>КУЛЬТУРА, КИНЕМАТОГРАФИЯ</t>
  </si>
  <si>
    <t>08</t>
  </si>
  <si>
    <t>Другие вопросы в области культуры, кинематографии</t>
  </si>
  <si>
    <t>Создание условий для духовно-культурного развития народов Якутии на 2012-2019 годы</t>
  </si>
  <si>
    <t>74 0 00 00000</t>
  </si>
  <si>
    <t>Обеспечение развития культурно-досуговой деятельности</t>
  </si>
  <si>
    <t>74 2 00 00000</t>
  </si>
  <si>
    <t>СОЦИАЛЬНАЯ ПОЛИТИКА</t>
  </si>
  <si>
    <t>10</t>
  </si>
  <si>
    <t>Социальное обеспечение населения</t>
  </si>
  <si>
    <t>65 0 00 00000</t>
  </si>
  <si>
    <t>Социальное обеспечение и иные выплаты населению</t>
  </si>
  <si>
    <t>321</t>
  </si>
  <si>
    <t>ФИЗИЧЕСКАЯ КУЛЬТУРА И СПОРТ</t>
  </si>
  <si>
    <t>11</t>
  </si>
  <si>
    <t>Другие вопросы в области физической культуры и спорта</t>
  </si>
  <si>
    <t>Развитие физической культуры и спорта в Республике Саха (Якутия) на 2014-2016 годы</t>
  </si>
  <si>
    <t>98 0 00 00000</t>
  </si>
  <si>
    <t>Развитие массового спорта</t>
  </si>
  <si>
    <t>98 2 00 00000</t>
  </si>
  <si>
    <t>МБТ ОБЩЕГО ХАРАКТЕРА БЮДЖЕТАМ СУБЪЕКТОВ РФ И МО</t>
  </si>
  <si>
    <t>14</t>
  </si>
  <si>
    <t>Прочие межбюджетные трансферты общего характера</t>
  </si>
  <si>
    <t>Межбюджетные трансферты</t>
  </si>
  <si>
    <t>99 6 00 00000</t>
  </si>
  <si>
    <t>540</t>
  </si>
  <si>
    <t>Социальная поддержка граждан</t>
  </si>
  <si>
    <t>65 В 00 70500</t>
  </si>
  <si>
    <t>Распределение бюджетных ассигнований по разделам, подразделам, целевым статьям и видам 
расходов классификации расходов бюджета в ведомственной структуре расходов на 2018 год</t>
  </si>
  <si>
    <t>Сумма на 2018 год</t>
  </si>
  <si>
    <t>Уплата иных платежей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</si>
  <si>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</si>
  <si>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</si>
  <si>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</si>
  <si>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Приложение № 6
к решению сессии Алмазнинского поселкового Совета
 от «__»________ 2017 года</t>
  </si>
  <si>
    <t>Иные выплаты персоналу, за исключением ФОТ</t>
  </si>
  <si>
    <t>99 1 00 11600</t>
  </si>
  <si>
    <t>Расходы на содержание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</si>
  <si>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</si>
  <si>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Субсидии на возмещение затрат или недополученных доходов организациям жилищно-коммунального хозяйства</t>
  </si>
  <si>
    <t>90 2 00 00000</t>
  </si>
  <si>
    <t>Пенсионное обеспечение</t>
  </si>
  <si>
    <t>Иные пенсии,социальные доплаты к пенсиям</t>
  </si>
  <si>
    <t>99 0 00 0000</t>
  </si>
  <si>
    <t>99 5 00 0000</t>
  </si>
  <si>
    <t>ОБСЛУЖИВАНИЕ ГОСУДАРСТВЕННОГО И МУНИЦИПАЛЬНОГО ДОЛГА</t>
  </si>
  <si>
    <t>Приложение № 8
к решению сессии Алмазнинского поселкового Совета
 от «__»________ 2017 года</t>
  </si>
  <si>
    <t>12</t>
  </si>
  <si>
    <t>99 5 00 91002</t>
  </si>
  <si>
    <t>НАЦИОНАЛЬНАЯ ОБОРОНА</t>
  </si>
  <si>
    <t>00</t>
  </si>
  <si>
    <t>Субвенция ВУС</t>
  </si>
  <si>
    <t>000000000</t>
  </si>
  <si>
    <t>Фонд оплаты труда государственных (муниципальных) органов</t>
  </si>
  <si>
    <t>9950051180</t>
  </si>
  <si>
    <t>Проезд в отпуск</t>
  </si>
  <si>
    <t>122</t>
  </si>
  <si>
    <t>Суточные,квартирные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</si>
  <si>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</si>
  <si>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90 2 00 10030</t>
  </si>
  <si>
    <t>99 5 00 63360</t>
  </si>
  <si>
    <t>Иные работы и услуги(отлов безнадзорных животных)</t>
  </si>
  <si>
    <t>Дорожное хозяйство.Развитие транспортного комплекса</t>
  </si>
  <si>
    <t>Заработная плата специалиста государственной регистрации актов</t>
  </si>
  <si>
    <t>9950059300</t>
  </si>
  <si>
    <t>26 3 00 10010</t>
  </si>
  <si>
    <t>ЦП«Развитие предпринимательства на территории МО «Посёлок Алмазный» на 2017-2020гг"</t>
  </si>
  <si>
    <t>Заработная плата специалиста землеустроителя</t>
  </si>
  <si>
    <t>Начисление на ФОТ</t>
  </si>
  <si>
    <t>НАЦИОНАЛЬНАЯ ЭКОНОМИКА</t>
  </si>
  <si>
    <t>Содержание КСП</t>
  </si>
  <si>
    <t>99 6 00 8851 0</t>
  </si>
  <si>
    <t>Содержание специалиста фин.органа</t>
  </si>
  <si>
    <t>251</t>
  </si>
  <si>
    <t>Содержание спец.отдела архитектуры и градостроительства</t>
  </si>
  <si>
    <t>Обеспечение жильем молодых семей</t>
  </si>
  <si>
    <t>Приложение № 8
к решению сессии Алмазнинского поселкового Совета
 от «26 » декабря 2017 года IV-III № 3-1</t>
  </si>
  <si>
    <t>18 5 00 10010</t>
  </si>
  <si>
    <t>23 2 00 10030</t>
  </si>
  <si>
    <t>10 2 00 10002</t>
  </si>
  <si>
    <t>99 5 00 91019</t>
  </si>
  <si>
    <t>15 3 00 71020</t>
  </si>
  <si>
    <t>14 2 00 10010</t>
  </si>
  <si>
    <t>99 5 00 91015</t>
  </si>
  <si>
    <t>99 6 00 8852 0</t>
  </si>
  <si>
    <t>88 5 00 10010</t>
  </si>
</sst>
</file>

<file path=xl/styles.xml><?xml version="1.0" encoding="utf-8"?>
<styleSheet xmlns="http://schemas.openxmlformats.org/spreadsheetml/2006/main">
  <numFmts count="2">
    <numFmt numFmtId="44" formatCode="_-* #,##0.00&quot;р.&quot;_-;\-* #,##0.00&quot;р.&quot;_-;_-* &quot;-&quot;??&quot;р.&quot;_-;_-@_-"/>
    <numFmt numFmtId="164" formatCode="#,##0.00_ ;\-#,##0.00\ "/>
  </numFmts>
  <fonts count="10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44" fontId="0" fillId="0" borderId="0">
      <alignment vertical="top" wrapText="1"/>
    </xf>
  </cellStyleXfs>
  <cellXfs count="85">
    <xf numFmtId="44" fontId="0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0" fontId="0" fillId="0" borderId="1" xfId="0" applyNumberFormat="1" applyFont="1" applyFill="1" applyBorder="1" applyAlignment="1">
      <alignment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center" vertical="top" wrapText="1"/>
    </xf>
    <xf numFmtId="0" fontId="0" fillId="2" borderId="1" xfId="0" applyNumberFormat="1" applyFont="1" applyFill="1" applyBorder="1" applyAlignment="1">
      <alignment horizontal="left" vertical="top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0" borderId="1" xfId="0" applyNumberFormat="1" applyFont="1" applyFill="1" applyBorder="1" applyAlignment="1">
      <alignment horizontal="center" vertical="top" wrapText="1"/>
    </xf>
    <xf numFmtId="4" fontId="0" fillId="0" borderId="1" xfId="0" applyNumberFormat="1" applyFont="1" applyFill="1" applyBorder="1" applyAlignment="1">
      <alignment horizontal="right" vertical="top" wrapText="1"/>
    </xf>
    <xf numFmtId="0" fontId="0" fillId="0" borderId="1" xfId="0" applyNumberFormat="1" applyFont="1" applyFill="1" applyBorder="1" applyAlignment="1">
      <alignment horizontal="left" vertical="top" wrapText="1"/>
    </xf>
    <xf numFmtId="0" fontId="4" fillId="2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4" fontId="2" fillId="3" borderId="1" xfId="0" applyNumberFormat="1" applyFont="1" applyFill="1" applyBorder="1" applyAlignment="1">
      <alignment horizontal="right" vertical="top" wrapText="1"/>
    </xf>
    <xf numFmtId="4" fontId="5" fillId="4" borderId="1" xfId="0" applyNumberFormat="1" applyFont="1" applyFill="1" applyBorder="1" applyAlignment="1">
      <alignment horizontal="right" vertical="top" wrapText="1"/>
    </xf>
    <xf numFmtId="4" fontId="0" fillId="4" borderId="1" xfId="0" applyNumberFormat="1" applyFont="1" applyFill="1" applyBorder="1" applyAlignment="1">
      <alignment horizontal="right" vertical="top" wrapText="1"/>
    </xf>
    <xf numFmtId="0" fontId="0" fillId="0" borderId="1" xfId="0" applyNumberFormat="1" applyFill="1" applyBorder="1" applyAlignment="1">
      <alignment horizontal="left" vertical="top" wrapText="1"/>
    </xf>
    <xf numFmtId="0" fontId="0" fillId="0" borderId="1" xfId="0" applyNumberFormat="1" applyFill="1" applyBorder="1" applyAlignment="1">
      <alignment horizontal="center" vertical="top" wrapText="1"/>
    </xf>
    <xf numFmtId="0" fontId="0" fillId="0" borderId="0" xfId="0" applyNumberFormat="1" applyFill="1" applyAlignment="1">
      <alignment horizontal="right" vertical="top" wrapText="1"/>
    </xf>
    <xf numFmtId="0" fontId="0" fillId="0" borderId="0" xfId="0" applyNumberFormat="1" applyFill="1" applyAlignment="1">
      <alignment horizontal="right" vertical="top" wrapText="1"/>
    </xf>
    <xf numFmtId="49" fontId="0" fillId="0" borderId="1" xfId="0" applyNumberFormat="1" applyFont="1" applyFill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4" fontId="2" fillId="0" borderId="0" xfId="0" applyNumberFormat="1" applyFont="1" applyFill="1" applyAlignment="1">
      <alignment vertical="top" wrapText="1"/>
    </xf>
    <xf numFmtId="44" fontId="4" fillId="0" borderId="0" xfId="0" applyNumberFormat="1" applyFont="1" applyFill="1" applyAlignment="1">
      <alignment vertical="top" wrapText="1"/>
    </xf>
    <xf numFmtId="0" fontId="4" fillId="2" borderId="1" xfId="0" applyNumberFormat="1" applyFont="1" applyFill="1" applyBorder="1" applyAlignment="1">
      <alignment horizontal="left" vertical="top" wrapText="1"/>
    </xf>
    <xf numFmtId="0" fontId="6" fillId="0" borderId="3" xfId="0" applyNumberFormat="1" applyFont="1" applyFill="1" applyBorder="1" applyAlignment="1">
      <alignment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44" fontId="3" fillId="0" borderId="0" xfId="0" applyNumberFormat="1" applyFont="1" applyFill="1" applyAlignment="1">
      <alignment vertical="top" wrapText="1"/>
    </xf>
    <xf numFmtId="4" fontId="4" fillId="5" borderId="1" xfId="0" applyNumberFormat="1" applyFont="1" applyFill="1" applyBorder="1" applyAlignment="1">
      <alignment horizontal="right" vertical="top" wrapText="1"/>
    </xf>
    <xf numFmtId="4" fontId="3" fillId="5" borderId="1" xfId="0" applyNumberFormat="1" applyFont="1" applyFill="1" applyBorder="1" applyAlignment="1">
      <alignment horizontal="right" vertical="top" wrapText="1"/>
    </xf>
    <xf numFmtId="4" fontId="3" fillId="4" borderId="1" xfId="0" applyNumberFormat="1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4" fontId="7" fillId="4" borderId="1" xfId="0" applyNumberFormat="1" applyFont="1" applyFill="1" applyBorder="1" applyAlignment="1">
      <alignment horizontal="right" vertical="top" wrapText="1"/>
    </xf>
    <xf numFmtId="0" fontId="0" fillId="0" borderId="0" xfId="0" applyNumberFormat="1" applyFill="1" applyAlignment="1">
      <alignment horizontal="right" vertical="top" wrapText="1"/>
    </xf>
    <xf numFmtId="0" fontId="0" fillId="0" borderId="3" xfId="0" applyNumberFormat="1" applyFont="1" applyFill="1" applyBorder="1" applyAlignment="1">
      <alignment horizontal="left" vertical="top" wrapText="1"/>
    </xf>
    <xf numFmtId="0" fontId="0" fillId="0" borderId="3" xfId="0" applyNumberFormat="1" applyFont="1" applyFill="1" applyBorder="1" applyAlignment="1">
      <alignment horizontal="center" vertical="top" wrapText="1"/>
    </xf>
    <xf numFmtId="4" fontId="0" fillId="0" borderId="3" xfId="0" applyNumberFormat="1" applyFont="1" applyFill="1" applyBorder="1" applyAlignment="1">
      <alignment horizontal="right" vertical="top" wrapText="1"/>
    </xf>
    <xf numFmtId="44" fontId="0" fillId="0" borderId="4" xfId="0" applyNumberFormat="1" applyFont="1" applyFill="1" applyBorder="1" applyAlignment="1">
      <alignment vertical="top" wrapText="1"/>
    </xf>
    <xf numFmtId="164" fontId="0" fillId="0" borderId="4" xfId="0" applyNumberFormat="1" applyFont="1" applyFill="1" applyBorder="1" applyAlignment="1">
      <alignment vertical="top" wrapText="1"/>
    </xf>
    <xf numFmtId="164" fontId="3" fillId="0" borderId="0" xfId="0" applyNumberFormat="1" applyFont="1" applyFill="1" applyAlignment="1">
      <alignment vertical="top" wrapText="1"/>
    </xf>
    <xf numFmtId="0" fontId="2" fillId="0" borderId="4" xfId="0" applyNumberFormat="1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center" vertical="top" wrapText="1"/>
    </xf>
    <xf numFmtId="0" fontId="2" fillId="0" borderId="4" xfId="0" applyNumberFormat="1" applyFont="1" applyFill="1" applyBorder="1" applyAlignment="1">
      <alignment horizontal="center" vertical="top" wrapText="1"/>
    </xf>
    <xf numFmtId="4" fontId="2" fillId="0" borderId="4" xfId="0" applyNumberFormat="1" applyFont="1" applyFill="1" applyBorder="1" applyAlignment="1">
      <alignment horizontal="right" vertical="top" wrapText="1"/>
    </xf>
    <xf numFmtId="0" fontId="0" fillId="0" borderId="4" xfId="0" applyNumberFormat="1" applyFont="1" applyFill="1" applyBorder="1" applyAlignment="1">
      <alignment vertical="top" wrapText="1"/>
    </xf>
    <xf numFmtId="49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4" fontId="0" fillId="5" borderId="5" xfId="0" applyNumberFormat="1" applyFont="1" applyFill="1" applyBorder="1" applyAlignment="1">
      <alignment horizontal="right" vertical="top" wrapText="1"/>
    </xf>
    <xf numFmtId="0" fontId="4" fillId="0" borderId="4" xfId="0" applyNumberFormat="1" applyFont="1" applyFill="1" applyBorder="1" applyAlignment="1">
      <alignment vertical="top" wrapText="1"/>
    </xf>
    <xf numFmtId="4" fontId="0" fillId="5" borderId="4" xfId="0" applyNumberFormat="1" applyFont="1" applyFill="1" applyBorder="1" applyAlignment="1">
      <alignment horizontal="right" vertical="top" wrapText="1"/>
    </xf>
    <xf numFmtId="0" fontId="5" fillId="0" borderId="4" xfId="0" applyNumberFormat="1" applyFont="1" applyBorder="1" applyAlignment="1">
      <alignment horizontal="left" vertical="top" wrapText="1"/>
    </xf>
    <xf numFmtId="2" fontId="4" fillId="0" borderId="1" xfId="0" applyNumberFormat="1" applyFont="1" applyFill="1" applyBorder="1" applyAlignment="1">
      <alignment horizontal="right" vertical="top" wrapText="1"/>
    </xf>
    <xf numFmtId="0" fontId="8" fillId="2" borderId="1" xfId="0" applyNumberFormat="1" applyFont="1" applyFill="1" applyBorder="1" applyAlignment="1">
      <alignment horizontal="left" vertical="top" wrapText="1"/>
    </xf>
    <xf numFmtId="0" fontId="8" fillId="2" borderId="1" xfId="0" applyNumberFormat="1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0" fontId="9" fillId="0" borderId="4" xfId="0" applyNumberFormat="1" applyFont="1" applyFill="1" applyBorder="1" applyAlignment="1">
      <alignment vertical="top" wrapText="1"/>
    </xf>
    <xf numFmtId="49" fontId="3" fillId="0" borderId="4" xfId="0" applyNumberFormat="1" applyFont="1" applyFill="1" applyBorder="1" applyAlignment="1">
      <alignment horizontal="center" vertical="top" wrapText="1"/>
    </xf>
    <xf numFmtId="0" fontId="6" fillId="0" borderId="4" xfId="0" applyNumberFormat="1" applyFont="1" applyFill="1" applyBorder="1" applyAlignment="1">
      <alignment vertical="top" wrapText="1"/>
    </xf>
    <xf numFmtId="49" fontId="4" fillId="0" borderId="4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right" vertical="top" wrapText="1"/>
    </xf>
    <xf numFmtId="2" fontId="3" fillId="0" borderId="4" xfId="0" applyNumberFormat="1" applyFont="1" applyFill="1" applyBorder="1" applyAlignment="1">
      <alignment horizontal="right" vertical="top" wrapText="1"/>
    </xf>
    <xf numFmtId="0" fontId="4" fillId="5" borderId="1" xfId="0" applyNumberFormat="1" applyFont="1" applyFill="1" applyBorder="1" applyAlignment="1">
      <alignment horizontal="center" vertical="top" wrapText="1"/>
    </xf>
    <xf numFmtId="0" fontId="0" fillId="5" borderId="1" xfId="0" applyNumberFormat="1" applyFill="1" applyBorder="1" applyAlignment="1">
      <alignment horizontal="center" vertical="top" wrapText="1"/>
    </xf>
    <xf numFmtId="0" fontId="0" fillId="0" borderId="0" xfId="0" applyNumberFormat="1" applyFill="1" applyAlignment="1">
      <alignment horizontal="right"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1" fillId="0" borderId="0" xfId="0" applyNumberFormat="1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2"/>
  <sheetViews>
    <sheetView view="pageBreakPreview" topLeftCell="A22" zoomScale="120" zoomScaleNormal="100" zoomScaleSheetLayoutView="120" workbookViewId="0">
      <selection activeCell="A13" sqref="A13"/>
    </sheetView>
  </sheetViews>
  <sheetFormatPr defaultRowHeight="12.75"/>
  <cols>
    <col min="1" max="1" width="55.5" customWidth="1"/>
    <col min="2" max="2" width="7.1640625" customWidth="1"/>
    <col min="3" max="3" width="6.1640625" customWidth="1"/>
    <col min="4" max="4" width="6" customWidth="1"/>
    <col min="5" max="5" width="15.5" customWidth="1"/>
    <col min="6" max="6" width="6.6640625" customWidth="1"/>
    <col min="7" max="7" width="16.6640625" customWidth="1"/>
    <col min="8" max="8" width="15.5" bestFit="1" customWidth="1"/>
  </cols>
  <sheetData>
    <row r="1" spans="1:7">
      <c r="A1" t="s">
        <v>0</v>
      </c>
    </row>
    <row r="2" spans="1:7" ht="48.6" customHeight="1">
      <c r="A2" s="81" t="s">
        <v>81</v>
      </c>
      <c r="B2" s="82"/>
      <c r="C2" s="82"/>
      <c r="D2" s="82"/>
      <c r="E2" s="82"/>
      <c r="F2" s="82"/>
      <c r="G2" s="82"/>
    </row>
    <row r="3" spans="1:7" ht="40.9" customHeight="1">
      <c r="A3" s="83" t="s">
        <v>75</v>
      </c>
      <c r="B3" s="83"/>
      <c r="C3" s="83"/>
      <c r="D3" s="83"/>
      <c r="E3" s="83"/>
      <c r="F3" s="83"/>
      <c r="G3" s="83"/>
    </row>
    <row r="4" spans="1:7" ht="22.5" customHeight="1">
      <c r="A4" s="1" t="s">
        <v>0</v>
      </c>
      <c r="B4" s="1" t="s">
        <v>0</v>
      </c>
      <c r="C4" s="1" t="s">
        <v>0</v>
      </c>
      <c r="D4" s="1" t="s">
        <v>0</v>
      </c>
      <c r="E4" s="1" t="s">
        <v>0</v>
      </c>
      <c r="F4" s="1" t="s">
        <v>0</v>
      </c>
      <c r="G4" s="29" t="s">
        <v>1</v>
      </c>
    </row>
    <row r="5" spans="1:7" ht="71.099999999999994" customHeight="1">
      <c r="A5" s="2" t="s">
        <v>2</v>
      </c>
      <c r="B5" s="2" t="s">
        <v>3</v>
      </c>
      <c r="C5" s="2" t="s">
        <v>4</v>
      </c>
      <c r="D5" s="2" t="s">
        <v>5</v>
      </c>
      <c r="E5" s="2" t="s">
        <v>6</v>
      </c>
      <c r="F5" s="2" t="s">
        <v>7</v>
      </c>
      <c r="G5" s="2" t="s">
        <v>76</v>
      </c>
    </row>
    <row r="6" spans="1:7" ht="22.7" customHeight="1">
      <c r="A6" s="3" t="s">
        <v>8</v>
      </c>
      <c r="B6" s="2" t="s">
        <v>9</v>
      </c>
      <c r="C6" s="4" t="s">
        <v>0</v>
      </c>
      <c r="D6" s="4" t="s">
        <v>0</v>
      </c>
      <c r="E6" s="4" t="s">
        <v>0</v>
      </c>
      <c r="F6" s="4" t="s">
        <v>0</v>
      </c>
      <c r="G6" s="5">
        <f>G7</f>
        <v>9362000</v>
      </c>
    </row>
    <row r="7" spans="1:7" ht="43.35" customHeight="1">
      <c r="A7" s="6" t="s">
        <v>10</v>
      </c>
      <c r="B7" s="7" t="s">
        <v>9</v>
      </c>
      <c r="C7" s="8" t="s">
        <v>0</v>
      </c>
      <c r="D7" s="8" t="s">
        <v>0</v>
      </c>
      <c r="E7" s="8" t="s">
        <v>0</v>
      </c>
      <c r="F7" s="8" t="s">
        <v>0</v>
      </c>
      <c r="G7" s="5">
        <f>G8+G28+G33+G38</f>
        <v>9362000</v>
      </c>
    </row>
    <row r="8" spans="1:7" ht="14.45" customHeight="1">
      <c r="A8" s="9" t="s">
        <v>11</v>
      </c>
      <c r="B8" s="10" t="s">
        <v>9</v>
      </c>
      <c r="C8" s="7" t="s">
        <v>12</v>
      </c>
      <c r="D8" s="7" t="s">
        <v>0</v>
      </c>
      <c r="E8" s="7" t="s">
        <v>0</v>
      </c>
      <c r="F8" s="7" t="s">
        <v>0</v>
      </c>
      <c r="G8" s="24">
        <f>G9+G14+G22</f>
        <v>8937515.6699999999</v>
      </c>
    </row>
    <row r="9" spans="1:7" ht="43.35" customHeight="1">
      <c r="A9" s="11" t="s">
        <v>13</v>
      </c>
      <c r="B9" s="12" t="s">
        <v>9</v>
      </c>
      <c r="C9" s="13" t="s">
        <v>12</v>
      </c>
      <c r="D9" s="13" t="s">
        <v>14</v>
      </c>
      <c r="E9" s="13" t="s">
        <v>0</v>
      </c>
      <c r="F9" s="13" t="s">
        <v>0</v>
      </c>
      <c r="G9" s="26">
        <f>G10</f>
        <v>1417264.76</v>
      </c>
    </row>
    <row r="10" spans="1:7" ht="14.45" customHeight="1">
      <c r="A10" s="15" t="s">
        <v>15</v>
      </c>
      <c r="B10" s="13" t="s">
        <v>9</v>
      </c>
      <c r="C10" s="13" t="s">
        <v>12</v>
      </c>
      <c r="D10" s="13" t="s">
        <v>14</v>
      </c>
      <c r="E10" s="13" t="s">
        <v>16</v>
      </c>
      <c r="F10" s="13" t="s">
        <v>0</v>
      </c>
      <c r="G10" s="14">
        <f>G11</f>
        <v>1417264.76</v>
      </c>
    </row>
    <row r="11" spans="1:7" ht="57.6" customHeight="1">
      <c r="A11" s="15" t="s">
        <v>17</v>
      </c>
      <c r="B11" s="13" t="s">
        <v>9</v>
      </c>
      <c r="C11" s="13" t="s">
        <v>12</v>
      </c>
      <c r="D11" s="13" t="s">
        <v>14</v>
      </c>
      <c r="E11" s="13" t="s">
        <v>18</v>
      </c>
      <c r="F11" s="13" t="s">
        <v>0</v>
      </c>
      <c r="G11" s="14">
        <f>G12+G13</f>
        <v>1417264.76</v>
      </c>
    </row>
    <row r="12" spans="1:7" ht="72.599999999999994" customHeight="1">
      <c r="A12" s="15" t="s">
        <v>19</v>
      </c>
      <c r="B12" s="13" t="s">
        <v>9</v>
      </c>
      <c r="C12" s="13" t="s">
        <v>12</v>
      </c>
      <c r="D12" s="13" t="s">
        <v>14</v>
      </c>
      <c r="E12" s="13" t="s">
        <v>18</v>
      </c>
      <c r="F12" s="13" t="s">
        <v>20</v>
      </c>
      <c r="G12" s="14">
        <v>1088529</v>
      </c>
    </row>
    <row r="13" spans="1:7" ht="72.599999999999994" customHeight="1">
      <c r="A13" s="15" t="s">
        <v>19</v>
      </c>
      <c r="B13" s="13" t="s">
        <v>9</v>
      </c>
      <c r="C13" s="13" t="s">
        <v>12</v>
      </c>
      <c r="D13" s="13" t="s">
        <v>14</v>
      </c>
      <c r="E13" s="13" t="s">
        <v>18</v>
      </c>
      <c r="F13" s="13" t="s">
        <v>21</v>
      </c>
      <c r="G13" s="14">
        <v>328735.76</v>
      </c>
    </row>
    <row r="14" spans="1:7" ht="57.6" customHeight="1">
      <c r="A14" s="11" t="s">
        <v>25</v>
      </c>
      <c r="B14" s="12" t="s">
        <v>9</v>
      </c>
      <c r="C14" s="13" t="s">
        <v>12</v>
      </c>
      <c r="D14" s="13" t="s">
        <v>26</v>
      </c>
      <c r="E14" s="13" t="s">
        <v>0</v>
      </c>
      <c r="F14" s="13" t="s">
        <v>0</v>
      </c>
      <c r="G14" s="26">
        <f>G15</f>
        <v>5730977.46</v>
      </c>
    </row>
    <row r="15" spans="1:7" ht="14.45" customHeight="1">
      <c r="A15" s="15" t="s">
        <v>15</v>
      </c>
      <c r="B15" s="13" t="s">
        <v>9</v>
      </c>
      <c r="C15" s="13" t="s">
        <v>12</v>
      </c>
      <c r="D15" s="13" t="s">
        <v>26</v>
      </c>
      <c r="E15" s="13" t="s">
        <v>16</v>
      </c>
      <c r="F15" s="13" t="s">
        <v>0</v>
      </c>
      <c r="G15" s="14">
        <f>G16</f>
        <v>5730977.46</v>
      </c>
    </row>
    <row r="16" spans="1:7" ht="57.6" customHeight="1">
      <c r="A16" s="15" t="s">
        <v>17</v>
      </c>
      <c r="B16" s="13" t="s">
        <v>9</v>
      </c>
      <c r="C16" s="13" t="s">
        <v>12</v>
      </c>
      <c r="D16" s="13" t="s">
        <v>26</v>
      </c>
      <c r="E16" s="13" t="s">
        <v>18</v>
      </c>
      <c r="F16" s="13" t="s">
        <v>0</v>
      </c>
      <c r="G16" s="14">
        <f>G17+G18+G19+G20+G21</f>
        <v>5730977.46</v>
      </c>
    </row>
    <row r="17" spans="1:7" ht="62.25" customHeight="1">
      <c r="A17" s="15" t="s">
        <v>19</v>
      </c>
      <c r="B17" s="13" t="s">
        <v>9</v>
      </c>
      <c r="C17" s="13" t="s">
        <v>12</v>
      </c>
      <c r="D17" s="13" t="s">
        <v>26</v>
      </c>
      <c r="E17" s="13" t="s">
        <v>18</v>
      </c>
      <c r="F17" s="13" t="s">
        <v>20</v>
      </c>
      <c r="G17" s="14">
        <v>3483401.25</v>
      </c>
    </row>
    <row r="18" spans="1:7" ht="63" customHeight="1">
      <c r="A18" s="15" t="s">
        <v>19</v>
      </c>
      <c r="B18" s="13" t="s">
        <v>9</v>
      </c>
      <c r="C18" s="13" t="s">
        <v>12</v>
      </c>
      <c r="D18" s="13" t="s">
        <v>26</v>
      </c>
      <c r="E18" s="13" t="s">
        <v>18</v>
      </c>
      <c r="F18" s="13" t="s">
        <v>21</v>
      </c>
      <c r="G18" s="14">
        <v>1051987.18</v>
      </c>
    </row>
    <row r="19" spans="1:7" ht="28.9" customHeight="1">
      <c r="A19" s="15" t="s">
        <v>23</v>
      </c>
      <c r="B19" s="13" t="s">
        <v>9</v>
      </c>
      <c r="C19" s="13" t="s">
        <v>12</v>
      </c>
      <c r="D19" s="13" t="s">
        <v>26</v>
      </c>
      <c r="E19" s="13" t="s">
        <v>18</v>
      </c>
      <c r="F19" s="13" t="s">
        <v>27</v>
      </c>
      <c r="G19" s="14">
        <v>500000</v>
      </c>
    </row>
    <row r="20" spans="1:7" ht="28.5" customHeight="1">
      <c r="A20" s="15" t="s">
        <v>23</v>
      </c>
      <c r="B20" s="13" t="s">
        <v>9</v>
      </c>
      <c r="C20" s="13" t="s">
        <v>12</v>
      </c>
      <c r="D20" s="13" t="s">
        <v>26</v>
      </c>
      <c r="E20" s="13" t="s">
        <v>18</v>
      </c>
      <c r="F20" s="13" t="s">
        <v>24</v>
      </c>
      <c r="G20" s="14">
        <v>689489.03</v>
      </c>
    </row>
    <row r="21" spans="1:7" ht="28.5" customHeight="1">
      <c r="A21" s="15" t="s">
        <v>77</v>
      </c>
      <c r="B21" s="18" t="s">
        <v>9</v>
      </c>
      <c r="C21" s="18" t="s">
        <v>12</v>
      </c>
      <c r="D21" s="18" t="s">
        <v>26</v>
      </c>
      <c r="E21" s="13" t="s">
        <v>18</v>
      </c>
      <c r="F21" s="13">
        <v>853</v>
      </c>
      <c r="G21" s="14">
        <v>6100</v>
      </c>
    </row>
    <row r="22" spans="1:7" ht="14.25" customHeight="1">
      <c r="A22" s="15" t="s">
        <v>28</v>
      </c>
      <c r="B22" s="13" t="s">
        <v>9</v>
      </c>
      <c r="C22" s="13" t="s">
        <v>12</v>
      </c>
      <c r="D22" s="13" t="s">
        <v>29</v>
      </c>
      <c r="E22" s="13" t="s">
        <v>0</v>
      </c>
      <c r="F22" s="13" t="s">
        <v>0</v>
      </c>
      <c r="G22" s="25">
        <f>G23</f>
        <v>1789273.45</v>
      </c>
    </row>
    <row r="23" spans="1:7" ht="14.25" customHeight="1">
      <c r="A23" s="15" t="s">
        <v>15</v>
      </c>
      <c r="B23" s="13" t="s">
        <v>9</v>
      </c>
      <c r="C23" s="13" t="s">
        <v>12</v>
      </c>
      <c r="D23" s="13" t="s">
        <v>29</v>
      </c>
      <c r="E23" s="13" t="s">
        <v>16</v>
      </c>
      <c r="F23" s="13" t="s">
        <v>0</v>
      </c>
      <c r="G23" s="14">
        <f>G24</f>
        <v>1789273.45</v>
      </c>
    </row>
    <row r="24" spans="1:7" ht="14.25" customHeight="1">
      <c r="A24" s="15" t="s">
        <v>30</v>
      </c>
      <c r="B24" s="13" t="s">
        <v>9</v>
      </c>
      <c r="C24" s="13" t="s">
        <v>12</v>
      </c>
      <c r="D24" s="13" t="s">
        <v>29</v>
      </c>
      <c r="E24" s="13" t="s">
        <v>31</v>
      </c>
      <c r="F24" s="13" t="s">
        <v>0</v>
      </c>
      <c r="G24" s="14">
        <f>G25+G26+G27</f>
        <v>1789273.45</v>
      </c>
    </row>
    <row r="25" spans="1:7" ht="28.5" customHeight="1">
      <c r="A25" s="15" t="s">
        <v>23</v>
      </c>
      <c r="B25" s="13" t="s">
        <v>9</v>
      </c>
      <c r="C25" s="13" t="s">
        <v>12</v>
      </c>
      <c r="D25" s="13" t="s">
        <v>29</v>
      </c>
      <c r="E25" s="13" t="s">
        <v>31</v>
      </c>
      <c r="F25" s="13" t="s">
        <v>24</v>
      </c>
      <c r="G25" s="19">
        <v>1719273.45</v>
      </c>
    </row>
    <row r="26" spans="1:7" ht="14.25" customHeight="1">
      <c r="A26" s="15" t="s">
        <v>32</v>
      </c>
      <c r="B26" s="13" t="s">
        <v>9</v>
      </c>
      <c r="C26" s="13" t="s">
        <v>12</v>
      </c>
      <c r="D26" s="13" t="s">
        <v>29</v>
      </c>
      <c r="E26" s="13" t="s">
        <v>31</v>
      </c>
      <c r="F26" s="13" t="s">
        <v>33</v>
      </c>
      <c r="G26" s="14">
        <v>20000</v>
      </c>
    </row>
    <row r="27" spans="1:7" ht="14.25" customHeight="1">
      <c r="A27" s="15" t="s">
        <v>77</v>
      </c>
      <c r="B27" s="13" t="s">
        <v>9</v>
      </c>
      <c r="C27" s="13" t="s">
        <v>12</v>
      </c>
      <c r="D27" s="13" t="s">
        <v>29</v>
      </c>
      <c r="E27" s="13" t="s">
        <v>31</v>
      </c>
      <c r="F27" s="13">
        <v>853</v>
      </c>
      <c r="G27" s="14">
        <v>50000</v>
      </c>
    </row>
    <row r="28" spans="1:7" ht="28.9" customHeight="1">
      <c r="A28" s="9" t="s">
        <v>34</v>
      </c>
      <c r="B28" s="10" t="s">
        <v>9</v>
      </c>
      <c r="C28" s="7" t="s">
        <v>22</v>
      </c>
      <c r="D28" s="7" t="s">
        <v>0</v>
      </c>
      <c r="E28" s="7" t="s">
        <v>0</v>
      </c>
      <c r="F28" s="7" t="s">
        <v>0</v>
      </c>
      <c r="G28" s="24">
        <f>G29</f>
        <v>200000</v>
      </c>
    </row>
    <row r="29" spans="1:7" ht="43.35" customHeight="1">
      <c r="A29" s="21" t="s">
        <v>35</v>
      </c>
      <c r="B29" s="22" t="s">
        <v>9</v>
      </c>
      <c r="C29" s="23" t="s">
        <v>22</v>
      </c>
      <c r="D29" s="23" t="s">
        <v>36</v>
      </c>
      <c r="E29" s="23" t="s">
        <v>0</v>
      </c>
      <c r="F29" s="23" t="s">
        <v>0</v>
      </c>
      <c r="G29" s="20">
        <f>G30</f>
        <v>200000</v>
      </c>
    </row>
    <row r="30" spans="1:7" ht="28.9" customHeight="1">
      <c r="A30" s="15" t="s">
        <v>37</v>
      </c>
      <c r="B30" s="13" t="s">
        <v>9</v>
      </c>
      <c r="C30" s="13" t="s">
        <v>22</v>
      </c>
      <c r="D30" s="13" t="s">
        <v>36</v>
      </c>
      <c r="E30" s="13" t="s">
        <v>38</v>
      </c>
      <c r="F30" s="13" t="s">
        <v>0</v>
      </c>
      <c r="G30" s="14">
        <f>G31</f>
        <v>200000</v>
      </c>
    </row>
    <row r="31" spans="1:7" ht="43.35" customHeight="1">
      <c r="A31" s="15" t="s">
        <v>39</v>
      </c>
      <c r="B31" s="13" t="s">
        <v>9</v>
      </c>
      <c r="C31" s="13" t="s">
        <v>22</v>
      </c>
      <c r="D31" s="13" t="s">
        <v>36</v>
      </c>
      <c r="E31" s="32" t="s">
        <v>31</v>
      </c>
      <c r="F31" s="13" t="s">
        <v>0</v>
      </c>
      <c r="G31" s="14">
        <f>G32</f>
        <v>200000</v>
      </c>
    </row>
    <row r="32" spans="1:7" ht="28.9" customHeight="1">
      <c r="A32" s="15" t="s">
        <v>23</v>
      </c>
      <c r="B32" s="13" t="s">
        <v>9</v>
      </c>
      <c r="C32" s="13" t="s">
        <v>22</v>
      </c>
      <c r="D32" s="13" t="s">
        <v>36</v>
      </c>
      <c r="E32" s="32" t="s">
        <v>31</v>
      </c>
      <c r="F32" s="13" t="s">
        <v>24</v>
      </c>
      <c r="G32" s="14">
        <v>200000</v>
      </c>
    </row>
    <row r="33" spans="1:7" ht="14.45" customHeight="1">
      <c r="A33" s="9" t="s">
        <v>40</v>
      </c>
      <c r="B33" s="10" t="s">
        <v>9</v>
      </c>
      <c r="C33" s="7" t="s">
        <v>41</v>
      </c>
      <c r="D33" s="7" t="s">
        <v>0</v>
      </c>
      <c r="E33" s="7" t="s">
        <v>0</v>
      </c>
      <c r="F33" s="7" t="s">
        <v>0</v>
      </c>
      <c r="G33" s="24">
        <f>G34</f>
        <v>184328.38</v>
      </c>
    </row>
    <row r="34" spans="1:7" ht="14.45" customHeight="1">
      <c r="A34" s="11" t="s">
        <v>42</v>
      </c>
      <c r="B34" s="12" t="s">
        <v>9</v>
      </c>
      <c r="C34" s="13" t="s">
        <v>41</v>
      </c>
      <c r="D34" s="13" t="s">
        <v>22</v>
      </c>
      <c r="E34" s="13" t="s">
        <v>0</v>
      </c>
      <c r="F34" s="13" t="s">
        <v>0</v>
      </c>
      <c r="G34" s="14">
        <f>G35</f>
        <v>184328.38</v>
      </c>
    </row>
    <row r="35" spans="1:7" ht="27" customHeight="1">
      <c r="A35" s="15" t="s">
        <v>43</v>
      </c>
      <c r="B35" s="13" t="s">
        <v>9</v>
      </c>
      <c r="C35" s="13" t="s">
        <v>41</v>
      </c>
      <c r="D35" s="13" t="s">
        <v>22</v>
      </c>
      <c r="E35" s="13" t="s">
        <v>44</v>
      </c>
      <c r="F35" s="13" t="s">
        <v>0</v>
      </c>
      <c r="G35" s="14">
        <f>G36</f>
        <v>184328.38</v>
      </c>
    </row>
    <row r="36" spans="1:7" ht="28.9" customHeight="1">
      <c r="A36" s="15" t="s">
        <v>45</v>
      </c>
      <c r="B36" s="13" t="s">
        <v>9</v>
      </c>
      <c r="C36" s="13" t="s">
        <v>41</v>
      </c>
      <c r="D36" s="13" t="s">
        <v>22</v>
      </c>
      <c r="E36" s="13" t="s">
        <v>46</v>
      </c>
      <c r="F36" s="13" t="s">
        <v>0</v>
      </c>
      <c r="G36" s="14">
        <f>G37</f>
        <v>184328.38</v>
      </c>
    </row>
    <row r="37" spans="1:7" ht="28.9" customHeight="1">
      <c r="A37" s="15" t="s">
        <v>23</v>
      </c>
      <c r="B37" s="13" t="s">
        <v>9</v>
      </c>
      <c r="C37" s="13" t="s">
        <v>41</v>
      </c>
      <c r="D37" s="13" t="s">
        <v>22</v>
      </c>
      <c r="E37" s="13" t="s">
        <v>46</v>
      </c>
      <c r="F37" s="13" t="s">
        <v>24</v>
      </c>
      <c r="G37" s="14">
        <f>200000-15671.62</f>
        <v>184328.38</v>
      </c>
    </row>
    <row r="38" spans="1:7" ht="28.9" customHeight="1">
      <c r="A38" s="9" t="s">
        <v>78</v>
      </c>
      <c r="B38" s="10">
        <v>806</v>
      </c>
      <c r="C38" s="7">
        <v>13</v>
      </c>
      <c r="D38" s="7"/>
      <c r="E38" s="7"/>
      <c r="F38" s="7"/>
      <c r="G38" s="24">
        <f>G39</f>
        <v>40155.949999999997</v>
      </c>
    </row>
    <row r="39" spans="1:7" ht="14.45" customHeight="1">
      <c r="A39" s="11" t="s">
        <v>78</v>
      </c>
      <c r="B39" s="10">
        <v>806</v>
      </c>
      <c r="C39" s="31">
        <v>13</v>
      </c>
      <c r="D39" s="18" t="s">
        <v>12</v>
      </c>
      <c r="E39" s="13"/>
      <c r="F39" s="13"/>
      <c r="G39" s="14">
        <f>G40</f>
        <v>40155.949999999997</v>
      </c>
    </row>
    <row r="40" spans="1:7" ht="14.45" customHeight="1">
      <c r="A40" s="15" t="s">
        <v>79</v>
      </c>
      <c r="B40" s="10">
        <v>806</v>
      </c>
      <c r="C40" s="18" t="s">
        <v>29</v>
      </c>
      <c r="D40" s="18" t="s">
        <v>12</v>
      </c>
      <c r="E40" s="13" t="s">
        <v>38</v>
      </c>
      <c r="F40" s="13"/>
      <c r="G40" s="14">
        <f>G41</f>
        <v>40155.949999999997</v>
      </c>
    </row>
    <row r="41" spans="1:7" ht="14.45" customHeight="1">
      <c r="A41" s="15" t="s">
        <v>80</v>
      </c>
      <c r="B41" s="10">
        <v>806</v>
      </c>
      <c r="C41" s="18" t="s">
        <v>29</v>
      </c>
      <c r="D41" s="18" t="s">
        <v>12</v>
      </c>
      <c r="E41" s="32" t="s">
        <v>31</v>
      </c>
      <c r="F41" s="13"/>
      <c r="G41" s="14">
        <f>G42</f>
        <v>40155.949999999997</v>
      </c>
    </row>
    <row r="42" spans="1:7" ht="14.45" customHeight="1">
      <c r="A42" s="33" t="s">
        <v>80</v>
      </c>
      <c r="B42" s="13">
        <v>806</v>
      </c>
      <c r="C42" s="13">
        <v>13</v>
      </c>
      <c r="D42" s="18" t="s">
        <v>12</v>
      </c>
      <c r="E42" s="32" t="s">
        <v>31</v>
      </c>
      <c r="F42" s="13">
        <v>730</v>
      </c>
      <c r="G42" s="14">
        <v>40155.949999999997</v>
      </c>
    </row>
  </sheetData>
  <mergeCells count="2">
    <mergeCell ref="A2:G2"/>
    <mergeCell ref="A3:G3"/>
  </mergeCells>
  <pageMargins left="0.78740157480314965" right="0.39370078740157483" top="0.39370078740157483" bottom="0.39370078740157483" header="0.31496062992125984" footer="0.31496062992125984"/>
  <pageSetup paperSize="9" scale="80" orientation="portrait" r:id="rId1"/>
  <headerFooter>
    <oddFooter>&amp;C&amp;P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71"/>
  <sheetViews>
    <sheetView workbookViewId="0">
      <selection sqref="A1:XFD1048576"/>
    </sheetView>
  </sheetViews>
  <sheetFormatPr defaultRowHeight="12.75"/>
  <cols>
    <col min="1" max="1" width="49.1640625" customWidth="1"/>
    <col min="2" max="2" width="7.1640625" customWidth="1"/>
    <col min="3" max="3" width="6.1640625" customWidth="1"/>
    <col min="4" max="4" width="6" customWidth="1"/>
    <col min="5" max="5" width="15.5" customWidth="1"/>
    <col min="6" max="6" width="6.6640625" customWidth="1"/>
    <col min="7" max="7" width="16.6640625" customWidth="1"/>
    <col min="8" max="8" width="16.6640625" bestFit="1" customWidth="1"/>
  </cols>
  <sheetData>
    <row r="1" spans="1:8">
      <c r="A1" t="s">
        <v>0</v>
      </c>
    </row>
    <row r="2" spans="1:8" ht="48.6" customHeight="1">
      <c r="A2" s="81" t="s">
        <v>93</v>
      </c>
      <c r="B2" s="82"/>
      <c r="C2" s="82"/>
      <c r="D2" s="82"/>
      <c r="E2" s="82"/>
      <c r="F2" s="82"/>
      <c r="G2" s="82"/>
    </row>
    <row r="3" spans="1:8" ht="53.25" customHeight="1">
      <c r="A3" s="83" t="s">
        <v>75</v>
      </c>
      <c r="B3" s="83"/>
      <c r="C3" s="83"/>
      <c r="D3" s="83"/>
      <c r="E3" s="83"/>
      <c r="F3" s="83"/>
      <c r="G3" s="83"/>
    </row>
    <row r="4" spans="1:8" ht="22.5" customHeight="1">
      <c r="A4" s="1" t="s">
        <v>0</v>
      </c>
      <c r="B4" s="1" t="s">
        <v>0</v>
      </c>
      <c r="C4" s="1" t="s">
        <v>0</v>
      </c>
      <c r="D4" s="1" t="s">
        <v>0</v>
      </c>
      <c r="E4" s="1" t="s">
        <v>0</v>
      </c>
      <c r="F4" s="1" t="s">
        <v>0</v>
      </c>
      <c r="G4" s="30" t="s">
        <v>1</v>
      </c>
    </row>
    <row r="5" spans="1:8" ht="47.25" customHeight="1">
      <c r="A5" s="2" t="s">
        <v>2</v>
      </c>
      <c r="B5" s="2" t="s">
        <v>3</v>
      </c>
      <c r="C5" s="2" t="s">
        <v>4</v>
      </c>
      <c r="D5" s="2" t="s">
        <v>5</v>
      </c>
      <c r="E5" s="2" t="s">
        <v>6</v>
      </c>
      <c r="F5" s="2" t="s">
        <v>7</v>
      </c>
      <c r="G5" s="2" t="s">
        <v>76</v>
      </c>
    </row>
    <row r="6" spans="1:8" ht="22.7" customHeight="1">
      <c r="A6" s="3" t="s">
        <v>8</v>
      </c>
      <c r="B6" s="2" t="s">
        <v>9</v>
      </c>
      <c r="C6" s="4" t="s">
        <v>0</v>
      </c>
      <c r="D6" s="4" t="s">
        <v>0</v>
      </c>
      <c r="E6" s="4" t="s">
        <v>0</v>
      </c>
      <c r="F6" s="4" t="s">
        <v>0</v>
      </c>
      <c r="G6" s="5">
        <f>G7</f>
        <v>18104927.779999997</v>
      </c>
    </row>
    <row r="7" spans="1:8" ht="43.35" customHeight="1">
      <c r="A7" s="6" t="s">
        <v>10</v>
      </c>
      <c r="B7" s="7" t="s">
        <v>9</v>
      </c>
      <c r="C7" s="8" t="s">
        <v>0</v>
      </c>
      <c r="D7" s="8" t="s">
        <v>0</v>
      </c>
      <c r="E7" s="8" t="s">
        <v>0</v>
      </c>
      <c r="F7" s="8" t="s">
        <v>0</v>
      </c>
      <c r="G7" s="5">
        <f>G8+G36+G41+G46+G51+G58+G63+G66</f>
        <v>18104927.779999997</v>
      </c>
    </row>
    <row r="8" spans="1:8" ht="14.45" customHeight="1">
      <c r="A8" s="9" t="s">
        <v>11</v>
      </c>
      <c r="B8" s="10" t="s">
        <v>9</v>
      </c>
      <c r="C8" s="7" t="s">
        <v>12</v>
      </c>
      <c r="D8" s="7" t="s">
        <v>0</v>
      </c>
      <c r="E8" s="7" t="s">
        <v>0</v>
      </c>
      <c r="F8" s="7" t="s">
        <v>0</v>
      </c>
      <c r="G8" s="24">
        <f>G9+G15+G20+G29</f>
        <v>14791817.189999999</v>
      </c>
    </row>
    <row r="9" spans="1:8" s="43" customFormat="1" ht="43.35" customHeight="1">
      <c r="A9" s="21" t="s">
        <v>13</v>
      </c>
      <c r="B9" s="22" t="s">
        <v>9</v>
      </c>
      <c r="C9" s="23" t="s">
        <v>12</v>
      </c>
      <c r="D9" s="23" t="s">
        <v>14</v>
      </c>
      <c r="E9" s="23" t="s">
        <v>0</v>
      </c>
      <c r="F9" s="23" t="s">
        <v>0</v>
      </c>
      <c r="G9" s="45">
        <f>G10</f>
        <v>1617264.76</v>
      </c>
      <c r="H9" s="55">
        <f>G12+G14</f>
        <v>1417264.76</v>
      </c>
    </row>
    <row r="10" spans="1:8" ht="14.45" customHeight="1">
      <c r="A10" s="15" t="s">
        <v>15</v>
      </c>
      <c r="B10" s="13" t="s">
        <v>9</v>
      </c>
      <c r="C10" s="13" t="s">
        <v>12</v>
      </c>
      <c r="D10" s="13" t="s">
        <v>14</v>
      </c>
      <c r="E10" s="13" t="s">
        <v>16</v>
      </c>
      <c r="F10" s="13" t="s">
        <v>0</v>
      </c>
      <c r="G10" s="14">
        <f>G11</f>
        <v>1617264.76</v>
      </c>
    </row>
    <row r="11" spans="1:8" ht="51" customHeight="1">
      <c r="A11" s="15" t="s">
        <v>17</v>
      </c>
      <c r="B11" s="13" t="s">
        <v>9</v>
      </c>
      <c r="C11" s="13" t="s">
        <v>12</v>
      </c>
      <c r="D11" s="13" t="s">
        <v>14</v>
      </c>
      <c r="E11" s="13" t="s">
        <v>18</v>
      </c>
      <c r="F11" s="13" t="s">
        <v>0</v>
      </c>
      <c r="G11" s="14">
        <f>G12+G14+G13</f>
        <v>1617264.76</v>
      </c>
    </row>
    <row r="12" spans="1:8" ht="61.5" customHeight="1">
      <c r="A12" s="15" t="s">
        <v>19</v>
      </c>
      <c r="B12" s="13" t="s">
        <v>9</v>
      </c>
      <c r="C12" s="13" t="s">
        <v>12</v>
      </c>
      <c r="D12" s="13" t="s">
        <v>14</v>
      </c>
      <c r="E12" s="13" t="s">
        <v>18</v>
      </c>
      <c r="F12" s="13" t="s">
        <v>20</v>
      </c>
      <c r="G12" s="26">
        <v>1088529</v>
      </c>
    </row>
    <row r="13" spans="1:8" ht="16.5" customHeight="1">
      <c r="A13" s="15" t="s">
        <v>82</v>
      </c>
      <c r="B13" s="13">
        <v>806</v>
      </c>
      <c r="C13" s="18" t="s">
        <v>12</v>
      </c>
      <c r="D13" s="18" t="s">
        <v>14</v>
      </c>
      <c r="E13" s="13" t="s">
        <v>83</v>
      </c>
      <c r="F13" s="13">
        <v>122</v>
      </c>
      <c r="G13" s="14">
        <v>200000</v>
      </c>
    </row>
    <row r="14" spans="1:8" ht="58.5" customHeight="1">
      <c r="A14" s="15" t="s">
        <v>19</v>
      </c>
      <c r="B14" s="13" t="s">
        <v>9</v>
      </c>
      <c r="C14" s="13" t="s">
        <v>12</v>
      </c>
      <c r="D14" s="13" t="s">
        <v>14</v>
      </c>
      <c r="E14" s="28" t="s">
        <v>18</v>
      </c>
      <c r="F14" s="13" t="s">
        <v>21</v>
      </c>
      <c r="G14" s="14">
        <v>328735.76</v>
      </c>
    </row>
    <row r="15" spans="1:8" s="43" customFormat="1" ht="45" customHeight="1">
      <c r="A15" s="21" t="s">
        <v>85</v>
      </c>
      <c r="B15" s="23">
        <v>806</v>
      </c>
      <c r="C15" s="17" t="s">
        <v>12</v>
      </c>
      <c r="D15" s="17" t="s">
        <v>22</v>
      </c>
      <c r="E15" s="23"/>
      <c r="F15" s="23"/>
      <c r="G15" s="20">
        <f>G17</f>
        <v>200000</v>
      </c>
      <c r="H15" s="43">
        <f>H9+H20</f>
        <v>5952653.1899999995</v>
      </c>
    </row>
    <row r="16" spans="1:8" ht="23.25" customHeight="1">
      <c r="A16" s="34" t="s">
        <v>15</v>
      </c>
      <c r="B16" s="13">
        <v>806</v>
      </c>
      <c r="C16" s="18" t="s">
        <v>12</v>
      </c>
      <c r="D16" s="18" t="s">
        <v>22</v>
      </c>
      <c r="E16" s="32" t="s">
        <v>16</v>
      </c>
      <c r="F16" s="13"/>
      <c r="G16" s="14">
        <v>200000</v>
      </c>
    </row>
    <row r="17" spans="1:8" ht="57.75" customHeight="1">
      <c r="A17" s="34" t="s">
        <v>17</v>
      </c>
      <c r="B17" s="17" t="s">
        <v>9</v>
      </c>
      <c r="C17" s="17" t="s">
        <v>12</v>
      </c>
      <c r="D17" s="17" t="s">
        <v>22</v>
      </c>
      <c r="E17" s="17" t="s">
        <v>18</v>
      </c>
      <c r="F17" s="13"/>
      <c r="G17" s="14">
        <f>G18</f>
        <v>200000</v>
      </c>
    </row>
    <row r="18" spans="1:8" ht="28.5" customHeight="1">
      <c r="A18" s="34" t="s">
        <v>84</v>
      </c>
      <c r="B18" s="18" t="s">
        <v>9</v>
      </c>
      <c r="C18" s="18" t="s">
        <v>12</v>
      </c>
      <c r="D18" s="18" t="s">
        <v>22</v>
      </c>
      <c r="E18" s="17" t="s">
        <v>18</v>
      </c>
      <c r="F18" s="13">
        <v>244</v>
      </c>
      <c r="G18" s="14">
        <v>200000</v>
      </c>
    </row>
    <row r="19" spans="1:8" ht="27" customHeight="1">
      <c r="A19" s="15" t="s">
        <v>23</v>
      </c>
      <c r="B19" s="13"/>
      <c r="C19" s="13"/>
      <c r="D19" s="13"/>
      <c r="E19" s="13"/>
      <c r="F19" s="13"/>
      <c r="G19" s="14"/>
    </row>
    <row r="20" spans="1:8" s="43" customFormat="1" ht="57.6" customHeight="1">
      <c r="A20" s="21" t="s">
        <v>25</v>
      </c>
      <c r="B20" s="22" t="s">
        <v>9</v>
      </c>
      <c r="C20" s="23" t="s">
        <v>12</v>
      </c>
      <c r="D20" s="23" t="s">
        <v>26</v>
      </c>
      <c r="E20" s="23" t="s">
        <v>0</v>
      </c>
      <c r="F20" s="23" t="s">
        <v>0</v>
      </c>
      <c r="G20" s="46">
        <f>G21</f>
        <v>7369488.4299999997</v>
      </c>
      <c r="H20" s="43">
        <f>G23+G25</f>
        <v>4535388.43</v>
      </c>
    </row>
    <row r="21" spans="1:8" ht="14.45" customHeight="1">
      <c r="A21" s="15" t="s">
        <v>15</v>
      </c>
      <c r="B21" s="13" t="s">
        <v>9</v>
      </c>
      <c r="C21" s="13" t="s">
        <v>12</v>
      </c>
      <c r="D21" s="13" t="s">
        <v>26</v>
      </c>
      <c r="E21" s="13" t="s">
        <v>16</v>
      </c>
      <c r="F21" s="13" t="s">
        <v>0</v>
      </c>
      <c r="G21" s="14">
        <f>G22</f>
        <v>7369488.4299999997</v>
      </c>
    </row>
    <row r="22" spans="1:8" ht="57.6" customHeight="1">
      <c r="A22" s="15" t="s">
        <v>17</v>
      </c>
      <c r="B22" s="13" t="s">
        <v>9</v>
      </c>
      <c r="C22" s="13" t="s">
        <v>12</v>
      </c>
      <c r="D22" s="13" t="s">
        <v>26</v>
      </c>
      <c r="E22" s="13" t="s">
        <v>18</v>
      </c>
      <c r="F22" s="13" t="s">
        <v>0</v>
      </c>
      <c r="G22" s="14">
        <f>G23+G24+G25+G26+G27+G28</f>
        <v>7369488.4299999997</v>
      </c>
    </row>
    <row r="23" spans="1:8" ht="62.25" customHeight="1">
      <c r="A23" s="15" t="s">
        <v>19</v>
      </c>
      <c r="B23" s="13" t="s">
        <v>9</v>
      </c>
      <c r="C23" s="13" t="s">
        <v>12</v>
      </c>
      <c r="D23" s="13" t="s">
        <v>26</v>
      </c>
      <c r="E23" s="13" t="s">
        <v>18</v>
      </c>
      <c r="F23" s="13" t="s">
        <v>20</v>
      </c>
      <c r="G23" s="14">
        <v>3483401.25</v>
      </c>
    </row>
    <row r="24" spans="1:8" ht="21.75" customHeight="1">
      <c r="A24" s="15" t="s">
        <v>82</v>
      </c>
      <c r="B24" s="13">
        <v>806</v>
      </c>
      <c r="C24" s="18" t="s">
        <v>12</v>
      </c>
      <c r="D24" s="18" t="s">
        <v>26</v>
      </c>
      <c r="E24" s="32" t="s">
        <v>18</v>
      </c>
      <c r="F24" s="13">
        <v>122</v>
      </c>
      <c r="G24" s="14">
        <v>998000</v>
      </c>
    </row>
    <row r="25" spans="1:8" ht="63" customHeight="1">
      <c r="A25" s="15" t="s">
        <v>19</v>
      </c>
      <c r="B25" s="13" t="s">
        <v>9</v>
      </c>
      <c r="C25" s="13" t="s">
        <v>12</v>
      </c>
      <c r="D25" s="13" t="s">
        <v>26</v>
      </c>
      <c r="E25" s="13" t="s">
        <v>18</v>
      </c>
      <c r="F25" s="13" t="s">
        <v>21</v>
      </c>
      <c r="G25" s="14">
        <v>1051987.18</v>
      </c>
    </row>
    <row r="26" spans="1:8" ht="28.9" customHeight="1">
      <c r="A26" s="15" t="s">
        <v>23</v>
      </c>
      <c r="B26" s="13" t="s">
        <v>9</v>
      </c>
      <c r="C26" s="13" t="s">
        <v>12</v>
      </c>
      <c r="D26" s="13" t="s">
        <v>26</v>
      </c>
      <c r="E26" s="13" t="s">
        <v>18</v>
      </c>
      <c r="F26" s="13" t="s">
        <v>27</v>
      </c>
      <c r="G26" s="14">
        <v>850000</v>
      </c>
    </row>
    <row r="27" spans="1:8" ht="28.5" customHeight="1">
      <c r="A27" s="15" t="s">
        <v>23</v>
      </c>
      <c r="B27" s="13" t="s">
        <v>9</v>
      </c>
      <c r="C27" s="13" t="s">
        <v>12</v>
      </c>
      <c r="D27" s="13" t="s">
        <v>26</v>
      </c>
      <c r="E27" s="13" t="s">
        <v>18</v>
      </c>
      <c r="F27" s="13" t="s">
        <v>24</v>
      </c>
      <c r="G27" s="14">
        <v>980000</v>
      </c>
    </row>
    <row r="28" spans="1:8" ht="16.5" customHeight="1">
      <c r="A28" s="15" t="s">
        <v>77</v>
      </c>
      <c r="B28" s="18" t="s">
        <v>9</v>
      </c>
      <c r="C28" s="18" t="s">
        <v>12</v>
      </c>
      <c r="D28" s="18" t="s">
        <v>26</v>
      </c>
      <c r="E28" s="13" t="s">
        <v>18</v>
      </c>
      <c r="F28" s="13">
        <v>853</v>
      </c>
      <c r="G28" s="14">
        <v>6100</v>
      </c>
    </row>
    <row r="29" spans="1:8" s="43" customFormat="1" ht="14.25" customHeight="1">
      <c r="A29" s="47" t="s">
        <v>28</v>
      </c>
      <c r="B29" s="23" t="s">
        <v>9</v>
      </c>
      <c r="C29" s="23" t="s">
        <v>12</v>
      </c>
      <c r="D29" s="23" t="s">
        <v>29</v>
      </c>
      <c r="E29" s="23" t="s">
        <v>0</v>
      </c>
      <c r="F29" s="23" t="s">
        <v>0</v>
      </c>
      <c r="G29" s="48">
        <f>G30</f>
        <v>5605064</v>
      </c>
    </row>
    <row r="30" spans="1:8" ht="14.25" customHeight="1">
      <c r="A30" s="15" t="s">
        <v>15</v>
      </c>
      <c r="B30" s="13" t="s">
        <v>9</v>
      </c>
      <c r="C30" s="13" t="s">
        <v>12</v>
      </c>
      <c r="D30" s="13" t="s">
        <v>29</v>
      </c>
      <c r="E30" s="13" t="s">
        <v>16</v>
      </c>
      <c r="F30" s="13" t="s">
        <v>0</v>
      </c>
      <c r="G30" s="14">
        <f>G31</f>
        <v>5605064</v>
      </c>
    </row>
    <row r="31" spans="1:8" ht="14.25" customHeight="1">
      <c r="A31" s="15" t="s">
        <v>30</v>
      </c>
      <c r="B31" s="13" t="s">
        <v>9</v>
      </c>
      <c r="C31" s="13" t="s">
        <v>12</v>
      </c>
      <c r="D31" s="13" t="s">
        <v>29</v>
      </c>
      <c r="E31" s="13" t="s">
        <v>31</v>
      </c>
      <c r="F31" s="13" t="s">
        <v>0</v>
      </c>
      <c r="G31" s="14">
        <f>G32+G33+G34+G35</f>
        <v>5605064</v>
      </c>
    </row>
    <row r="32" spans="1:8" ht="28.5" customHeight="1">
      <c r="A32" s="15" t="s">
        <v>23</v>
      </c>
      <c r="B32" s="13" t="s">
        <v>9</v>
      </c>
      <c r="C32" s="13" t="s">
        <v>12</v>
      </c>
      <c r="D32" s="13" t="s">
        <v>29</v>
      </c>
      <c r="E32" s="13" t="s">
        <v>31</v>
      </c>
      <c r="F32" s="13" t="s">
        <v>24</v>
      </c>
      <c r="G32" s="19">
        <v>3850000</v>
      </c>
    </row>
    <row r="33" spans="1:7" ht="14.25" customHeight="1">
      <c r="A33" s="15" t="s">
        <v>32</v>
      </c>
      <c r="B33" s="13" t="s">
        <v>9</v>
      </c>
      <c r="C33" s="13" t="s">
        <v>12</v>
      </c>
      <c r="D33" s="13" t="s">
        <v>29</v>
      </c>
      <c r="E33" s="13" t="s">
        <v>31</v>
      </c>
      <c r="F33" s="13" t="s">
        <v>33</v>
      </c>
      <c r="G33" s="14">
        <v>30000</v>
      </c>
    </row>
    <row r="34" spans="1:7" ht="14.25" customHeight="1">
      <c r="A34" s="15" t="s">
        <v>77</v>
      </c>
      <c r="B34" s="13" t="s">
        <v>9</v>
      </c>
      <c r="C34" s="13" t="s">
        <v>12</v>
      </c>
      <c r="D34" s="13" t="s">
        <v>29</v>
      </c>
      <c r="E34" s="13" t="s">
        <v>31</v>
      </c>
      <c r="F34" s="13">
        <v>853</v>
      </c>
      <c r="G34" s="14">
        <v>225064</v>
      </c>
    </row>
    <row r="35" spans="1:7" s="38" customFormat="1" ht="14.25" customHeight="1">
      <c r="A35" s="33" t="s">
        <v>86</v>
      </c>
      <c r="B35" s="32">
        <v>806</v>
      </c>
      <c r="C35" s="18" t="s">
        <v>12</v>
      </c>
      <c r="D35" s="18" t="s">
        <v>29</v>
      </c>
      <c r="E35" s="32" t="s">
        <v>31</v>
      </c>
      <c r="F35" s="32">
        <v>811</v>
      </c>
      <c r="G35" s="19">
        <v>1500000</v>
      </c>
    </row>
    <row r="36" spans="1:7" ht="28.9" customHeight="1">
      <c r="A36" s="9" t="s">
        <v>34</v>
      </c>
      <c r="B36" s="10" t="s">
        <v>9</v>
      </c>
      <c r="C36" s="7" t="s">
        <v>22</v>
      </c>
      <c r="D36" s="7" t="s">
        <v>0</v>
      </c>
      <c r="E36" s="7" t="s">
        <v>0</v>
      </c>
      <c r="F36" s="7" t="s">
        <v>0</v>
      </c>
      <c r="G36" s="24">
        <f>G37</f>
        <v>731764</v>
      </c>
    </row>
    <row r="37" spans="1:7" ht="44.25" customHeight="1">
      <c r="A37" s="21" t="s">
        <v>35</v>
      </c>
      <c r="B37" s="22" t="s">
        <v>9</v>
      </c>
      <c r="C37" s="23" t="s">
        <v>22</v>
      </c>
      <c r="D37" s="23" t="s">
        <v>36</v>
      </c>
      <c r="E37" s="23" t="s">
        <v>0</v>
      </c>
      <c r="F37" s="23" t="s">
        <v>0</v>
      </c>
      <c r="G37" s="20">
        <f>G38</f>
        <v>731764</v>
      </c>
    </row>
    <row r="38" spans="1:7" ht="28.9" customHeight="1">
      <c r="A38" s="15" t="s">
        <v>37</v>
      </c>
      <c r="B38" s="13" t="s">
        <v>9</v>
      </c>
      <c r="C38" s="13" t="s">
        <v>22</v>
      </c>
      <c r="D38" s="13" t="s">
        <v>36</v>
      </c>
      <c r="E38" s="13" t="s">
        <v>38</v>
      </c>
      <c r="F38" s="13" t="s">
        <v>0</v>
      </c>
      <c r="G38" s="14">
        <f>G39</f>
        <v>731764</v>
      </c>
    </row>
    <row r="39" spans="1:7" ht="43.35" customHeight="1">
      <c r="A39" s="15" t="s">
        <v>39</v>
      </c>
      <c r="B39" s="13" t="s">
        <v>9</v>
      </c>
      <c r="C39" s="13" t="s">
        <v>22</v>
      </c>
      <c r="D39" s="13" t="s">
        <v>36</v>
      </c>
      <c r="E39" s="32" t="s">
        <v>87</v>
      </c>
      <c r="F39" s="13" t="s">
        <v>0</v>
      </c>
      <c r="G39" s="14">
        <f>G40</f>
        <v>731764</v>
      </c>
    </row>
    <row r="40" spans="1:7" ht="28.9" customHeight="1">
      <c r="A40" s="15" t="s">
        <v>23</v>
      </c>
      <c r="B40" s="13" t="s">
        <v>9</v>
      </c>
      <c r="C40" s="13" t="s">
        <v>22</v>
      </c>
      <c r="D40" s="13" t="s">
        <v>36</v>
      </c>
      <c r="E40" s="32" t="s">
        <v>87</v>
      </c>
      <c r="F40" s="13" t="s">
        <v>24</v>
      </c>
      <c r="G40" s="14">
        <v>731764</v>
      </c>
    </row>
    <row r="41" spans="1:7" ht="14.45" customHeight="1">
      <c r="A41" s="9" t="s">
        <v>40</v>
      </c>
      <c r="B41" s="10" t="s">
        <v>9</v>
      </c>
      <c r="C41" s="7" t="s">
        <v>41</v>
      </c>
      <c r="D41" s="7" t="s">
        <v>0</v>
      </c>
      <c r="E41" s="7" t="s">
        <v>0</v>
      </c>
      <c r="F41" s="7" t="s">
        <v>0</v>
      </c>
      <c r="G41" s="24">
        <f>G42</f>
        <v>593855.43999999994</v>
      </c>
    </row>
    <row r="42" spans="1:7" ht="14.45" customHeight="1">
      <c r="A42" s="11" t="s">
        <v>42</v>
      </c>
      <c r="B42" s="12" t="s">
        <v>9</v>
      </c>
      <c r="C42" s="13" t="s">
        <v>41</v>
      </c>
      <c r="D42" s="13" t="s">
        <v>22</v>
      </c>
      <c r="E42" s="13" t="s">
        <v>0</v>
      </c>
      <c r="F42" s="13" t="s">
        <v>0</v>
      </c>
      <c r="G42" s="14">
        <f>G43</f>
        <v>593855.43999999994</v>
      </c>
    </row>
    <row r="43" spans="1:7" ht="27" customHeight="1">
      <c r="A43" s="15" t="s">
        <v>43</v>
      </c>
      <c r="B43" s="13" t="s">
        <v>9</v>
      </c>
      <c r="C43" s="13" t="s">
        <v>41</v>
      </c>
      <c r="D43" s="13" t="s">
        <v>22</v>
      </c>
      <c r="E43" s="13" t="s">
        <v>44</v>
      </c>
      <c r="F43" s="13" t="s">
        <v>0</v>
      </c>
      <c r="G43" s="14">
        <f>G44</f>
        <v>593855.43999999994</v>
      </c>
    </row>
    <row r="44" spans="1:7" ht="28.9" customHeight="1">
      <c r="A44" s="15" t="s">
        <v>45</v>
      </c>
      <c r="B44" s="13" t="s">
        <v>9</v>
      </c>
      <c r="C44" s="13" t="s">
        <v>41</v>
      </c>
      <c r="D44" s="13" t="s">
        <v>22</v>
      </c>
      <c r="E44" s="13" t="s">
        <v>46</v>
      </c>
      <c r="F44" s="13" t="s">
        <v>0</v>
      </c>
      <c r="G44" s="14">
        <f>G45</f>
        <v>593855.43999999994</v>
      </c>
    </row>
    <row r="45" spans="1:7" ht="28.9" customHeight="1">
      <c r="A45" s="15" t="s">
        <v>23</v>
      </c>
      <c r="B45" s="13" t="s">
        <v>9</v>
      </c>
      <c r="C45" s="13" t="s">
        <v>41</v>
      </c>
      <c r="D45" s="13" t="s">
        <v>22</v>
      </c>
      <c r="E45" s="13" t="s">
        <v>46</v>
      </c>
      <c r="F45" s="13" t="s">
        <v>24</v>
      </c>
      <c r="G45" s="14">
        <f>100000+60000+433855.44</f>
        <v>593855.43999999994</v>
      </c>
    </row>
    <row r="46" spans="1:7" ht="14.45" customHeight="1">
      <c r="A46" s="9" t="s">
        <v>47</v>
      </c>
      <c r="B46" s="10" t="s">
        <v>9</v>
      </c>
      <c r="C46" s="7" t="s">
        <v>48</v>
      </c>
      <c r="D46" s="7" t="s">
        <v>0</v>
      </c>
      <c r="E46" s="7" t="s">
        <v>0</v>
      </c>
      <c r="F46" s="7" t="s">
        <v>0</v>
      </c>
      <c r="G46" s="24">
        <f>G47</f>
        <v>1000000</v>
      </c>
    </row>
    <row r="47" spans="1:7" ht="14.45" customHeight="1">
      <c r="A47" s="11" t="s">
        <v>49</v>
      </c>
      <c r="B47" s="12" t="s">
        <v>9</v>
      </c>
      <c r="C47" s="13" t="s">
        <v>48</v>
      </c>
      <c r="D47" s="13" t="s">
        <v>26</v>
      </c>
      <c r="E47" s="13" t="s">
        <v>0</v>
      </c>
      <c r="F47" s="13" t="s">
        <v>0</v>
      </c>
      <c r="G47" s="14">
        <f>G48</f>
        <v>1000000</v>
      </c>
    </row>
    <row r="48" spans="1:7" ht="28.9" customHeight="1">
      <c r="A48" s="15" t="s">
        <v>50</v>
      </c>
      <c r="B48" s="13" t="s">
        <v>9</v>
      </c>
      <c r="C48" s="13" t="s">
        <v>48</v>
      </c>
      <c r="D48" s="13" t="s">
        <v>26</v>
      </c>
      <c r="E48" s="13" t="s">
        <v>51</v>
      </c>
      <c r="F48" s="13" t="s">
        <v>0</v>
      </c>
      <c r="G48" s="14">
        <f>G49</f>
        <v>1000000</v>
      </c>
    </row>
    <row r="49" spans="1:7" ht="14.45" customHeight="1">
      <c r="A49" s="15" t="s">
        <v>52</v>
      </c>
      <c r="B49" s="13" t="s">
        <v>9</v>
      </c>
      <c r="C49" s="13" t="s">
        <v>48</v>
      </c>
      <c r="D49" s="13" t="s">
        <v>26</v>
      </c>
      <c r="E49" s="13" t="s">
        <v>53</v>
      </c>
      <c r="F49" s="13" t="s">
        <v>0</v>
      </c>
      <c r="G49" s="14">
        <f>G50</f>
        <v>1000000</v>
      </c>
    </row>
    <row r="50" spans="1:7" ht="28.9" customHeight="1">
      <c r="A50" s="15" t="s">
        <v>23</v>
      </c>
      <c r="B50" s="13" t="s">
        <v>9</v>
      </c>
      <c r="C50" s="13" t="s">
        <v>48</v>
      </c>
      <c r="D50" s="13" t="s">
        <v>26</v>
      </c>
      <c r="E50" s="13" t="s">
        <v>53</v>
      </c>
      <c r="F50" s="13" t="s">
        <v>24</v>
      </c>
      <c r="G50" s="14">
        <v>1000000</v>
      </c>
    </row>
    <row r="51" spans="1:7" ht="14.45" customHeight="1">
      <c r="A51" s="9" t="s">
        <v>54</v>
      </c>
      <c r="B51" s="10" t="s">
        <v>9</v>
      </c>
      <c r="C51" s="7" t="s">
        <v>55</v>
      </c>
      <c r="D51" s="7" t="s">
        <v>0</v>
      </c>
      <c r="E51" s="7" t="s">
        <v>0</v>
      </c>
      <c r="F51" s="7" t="s">
        <v>0</v>
      </c>
      <c r="G51" s="24">
        <f>G54+G57</f>
        <v>341000</v>
      </c>
    </row>
    <row r="52" spans="1:7" s="38" customFormat="1" ht="14.45" customHeight="1">
      <c r="A52" s="39" t="s">
        <v>88</v>
      </c>
      <c r="B52" s="16">
        <v>806</v>
      </c>
      <c r="C52" s="18">
        <v>10</v>
      </c>
      <c r="D52" s="18" t="s">
        <v>12</v>
      </c>
      <c r="E52" s="32" t="s">
        <v>90</v>
      </c>
      <c r="F52" s="32"/>
      <c r="G52" s="44">
        <f>G53</f>
        <v>41000</v>
      </c>
    </row>
    <row r="53" spans="1:7" s="38" customFormat="1" ht="14.45" customHeight="1">
      <c r="A53" s="39" t="s">
        <v>89</v>
      </c>
      <c r="B53" s="16">
        <v>806</v>
      </c>
      <c r="C53" s="18" t="s">
        <v>55</v>
      </c>
      <c r="D53" s="18" t="s">
        <v>12</v>
      </c>
      <c r="E53" s="32" t="s">
        <v>91</v>
      </c>
      <c r="F53" s="32"/>
      <c r="G53" s="44">
        <f>G54</f>
        <v>41000</v>
      </c>
    </row>
    <row r="54" spans="1:7" ht="14.45" customHeight="1">
      <c r="A54" s="9"/>
      <c r="B54" s="16">
        <v>806</v>
      </c>
      <c r="C54" s="18" t="s">
        <v>55</v>
      </c>
      <c r="D54" s="18" t="s">
        <v>12</v>
      </c>
      <c r="E54" s="32" t="s">
        <v>91</v>
      </c>
      <c r="F54" s="7">
        <v>312</v>
      </c>
      <c r="G54" s="24">
        <v>41000</v>
      </c>
    </row>
    <row r="55" spans="1:7" ht="14.45" customHeight="1">
      <c r="A55" s="11" t="s">
        <v>56</v>
      </c>
      <c r="B55" s="12" t="s">
        <v>9</v>
      </c>
      <c r="C55" s="13" t="s">
        <v>55</v>
      </c>
      <c r="D55" s="13" t="s">
        <v>22</v>
      </c>
      <c r="E55" s="13" t="s">
        <v>0</v>
      </c>
      <c r="F55" s="13" t="s">
        <v>0</v>
      </c>
      <c r="G55" s="36">
        <f>G56</f>
        <v>300000</v>
      </c>
    </row>
    <row r="56" spans="1:7" ht="15" customHeight="1">
      <c r="A56" s="27" t="s">
        <v>73</v>
      </c>
      <c r="B56" s="13" t="s">
        <v>9</v>
      </c>
      <c r="C56" s="13" t="s">
        <v>55</v>
      </c>
      <c r="D56" s="13" t="s">
        <v>22</v>
      </c>
      <c r="E56" s="13" t="s">
        <v>57</v>
      </c>
      <c r="F56" s="13" t="s">
        <v>0</v>
      </c>
      <c r="G56" s="14">
        <f>G57</f>
        <v>300000</v>
      </c>
    </row>
    <row r="57" spans="1:7" ht="14.45" customHeight="1">
      <c r="A57" s="15" t="s">
        <v>58</v>
      </c>
      <c r="B57" s="13" t="s">
        <v>9</v>
      </c>
      <c r="C57" s="13" t="s">
        <v>55</v>
      </c>
      <c r="D57" s="13" t="s">
        <v>22</v>
      </c>
      <c r="E57" s="28" t="s">
        <v>74</v>
      </c>
      <c r="F57" s="13" t="s">
        <v>59</v>
      </c>
      <c r="G57" s="14">
        <v>300000</v>
      </c>
    </row>
    <row r="58" spans="1:7" ht="14.45" customHeight="1">
      <c r="A58" s="9" t="s">
        <v>60</v>
      </c>
      <c r="B58" s="10" t="s">
        <v>9</v>
      </c>
      <c r="C58" s="7" t="s">
        <v>61</v>
      </c>
      <c r="D58" s="7" t="s">
        <v>0</v>
      </c>
      <c r="E58" s="7" t="s">
        <v>0</v>
      </c>
      <c r="F58" s="7" t="s">
        <v>0</v>
      </c>
      <c r="G58" s="24">
        <f>G59</f>
        <v>396106</v>
      </c>
    </row>
    <row r="59" spans="1:7" ht="14.45" customHeight="1">
      <c r="A59" s="11" t="s">
        <v>62</v>
      </c>
      <c r="B59" s="12" t="s">
        <v>9</v>
      </c>
      <c r="C59" s="13" t="s">
        <v>61</v>
      </c>
      <c r="D59" s="13" t="s">
        <v>41</v>
      </c>
      <c r="E59" s="13" t="s">
        <v>0</v>
      </c>
      <c r="F59" s="13" t="s">
        <v>0</v>
      </c>
      <c r="G59" s="14">
        <f>G60</f>
        <v>396106</v>
      </c>
    </row>
    <row r="60" spans="1:7" ht="28.9" customHeight="1">
      <c r="A60" s="15" t="s">
        <v>63</v>
      </c>
      <c r="B60" s="13" t="s">
        <v>9</v>
      </c>
      <c r="C60" s="13" t="s">
        <v>61</v>
      </c>
      <c r="D60" s="13" t="s">
        <v>41</v>
      </c>
      <c r="E60" s="13" t="s">
        <v>64</v>
      </c>
      <c r="F60" s="13" t="s">
        <v>0</v>
      </c>
      <c r="G60" s="14">
        <f>G61</f>
        <v>396106</v>
      </c>
    </row>
    <row r="61" spans="1:7" ht="14.45" customHeight="1">
      <c r="A61" s="15" t="s">
        <v>65</v>
      </c>
      <c r="B61" s="13" t="s">
        <v>9</v>
      </c>
      <c r="C61" s="13" t="s">
        <v>61</v>
      </c>
      <c r="D61" s="13" t="s">
        <v>41</v>
      </c>
      <c r="E61" s="13" t="s">
        <v>66</v>
      </c>
      <c r="F61" s="13" t="s">
        <v>0</v>
      </c>
      <c r="G61" s="14">
        <f>G62</f>
        <v>396106</v>
      </c>
    </row>
    <row r="62" spans="1:7" ht="28.9" customHeight="1">
      <c r="A62" s="15" t="s">
        <v>23</v>
      </c>
      <c r="B62" s="13" t="s">
        <v>9</v>
      </c>
      <c r="C62" s="13" t="s">
        <v>61</v>
      </c>
      <c r="D62" s="13" t="s">
        <v>41</v>
      </c>
      <c r="E62" s="13" t="s">
        <v>66</v>
      </c>
      <c r="F62" s="13" t="s">
        <v>24</v>
      </c>
      <c r="G62" s="14">
        <v>396106</v>
      </c>
    </row>
    <row r="63" spans="1:7" s="37" customFormat="1" ht="30.75" customHeight="1">
      <c r="A63" s="6" t="s">
        <v>92</v>
      </c>
      <c r="B63" s="35" t="s">
        <v>9</v>
      </c>
      <c r="C63" s="35" t="s">
        <v>29</v>
      </c>
      <c r="D63" s="35"/>
      <c r="E63" s="42"/>
      <c r="F63" s="7"/>
      <c r="G63" s="36">
        <f>G64</f>
        <v>40155.949999999997</v>
      </c>
    </row>
    <row r="64" spans="1:7" ht="15" customHeight="1">
      <c r="A64" s="40" t="s">
        <v>80</v>
      </c>
      <c r="B64" s="41" t="s">
        <v>9</v>
      </c>
      <c r="C64" s="41" t="s">
        <v>29</v>
      </c>
      <c r="D64" s="41" t="s">
        <v>12</v>
      </c>
      <c r="E64" s="41" t="s">
        <v>16</v>
      </c>
      <c r="F64" s="13"/>
      <c r="G64" s="14">
        <f>G65</f>
        <v>40155.949999999997</v>
      </c>
    </row>
    <row r="65" spans="1:7" ht="18" customHeight="1">
      <c r="A65" s="33" t="s">
        <v>80</v>
      </c>
      <c r="B65" s="13">
        <v>806</v>
      </c>
      <c r="C65" s="18" t="s">
        <v>29</v>
      </c>
      <c r="D65" s="18" t="s">
        <v>12</v>
      </c>
      <c r="E65" s="41" t="s">
        <v>16</v>
      </c>
      <c r="F65" s="13">
        <v>730</v>
      </c>
      <c r="G65" s="14">
        <v>40155.949999999997</v>
      </c>
    </row>
    <row r="66" spans="1:7" ht="28.9" customHeight="1">
      <c r="A66" s="9" t="s">
        <v>67</v>
      </c>
      <c r="B66" s="10" t="s">
        <v>9</v>
      </c>
      <c r="C66" s="7" t="s">
        <v>68</v>
      </c>
      <c r="D66" s="7" t="s">
        <v>0</v>
      </c>
      <c r="E66" s="7" t="s">
        <v>0</v>
      </c>
      <c r="F66" s="7" t="s">
        <v>0</v>
      </c>
      <c r="G66" s="24">
        <f>G67</f>
        <v>210229.2</v>
      </c>
    </row>
    <row r="67" spans="1:7" ht="14.45" customHeight="1">
      <c r="A67" s="11" t="s">
        <v>69</v>
      </c>
      <c r="B67" s="12" t="s">
        <v>9</v>
      </c>
      <c r="C67" s="13" t="s">
        <v>68</v>
      </c>
      <c r="D67" s="13" t="s">
        <v>22</v>
      </c>
      <c r="E67" s="13" t="s">
        <v>0</v>
      </c>
      <c r="F67" s="13" t="s">
        <v>0</v>
      </c>
      <c r="G67" s="14">
        <f>G68</f>
        <v>210229.2</v>
      </c>
    </row>
    <row r="68" spans="1:7" ht="14.45" customHeight="1">
      <c r="A68" s="15" t="s">
        <v>15</v>
      </c>
      <c r="B68" s="13" t="s">
        <v>9</v>
      </c>
      <c r="C68" s="13" t="s">
        <v>68</v>
      </c>
      <c r="D68" s="13" t="s">
        <v>22</v>
      </c>
      <c r="E68" s="13" t="s">
        <v>16</v>
      </c>
      <c r="F68" s="13" t="s">
        <v>0</v>
      </c>
      <c r="G68" s="14">
        <f>G69</f>
        <v>210229.2</v>
      </c>
    </row>
    <row r="69" spans="1:7" ht="14.45" customHeight="1">
      <c r="A69" s="15" t="s">
        <v>70</v>
      </c>
      <c r="B69" s="13" t="s">
        <v>9</v>
      </c>
      <c r="C69" s="13" t="s">
        <v>68</v>
      </c>
      <c r="D69" s="13" t="s">
        <v>22</v>
      </c>
      <c r="E69" s="13" t="s">
        <v>71</v>
      </c>
      <c r="F69" s="13" t="s">
        <v>0</v>
      </c>
      <c r="G69" s="14">
        <f>G70</f>
        <v>210229.2</v>
      </c>
    </row>
    <row r="70" spans="1:7" ht="14.45" customHeight="1">
      <c r="A70" s="50" t="s">
        <v>70</v>
      </c>
      <c r="B70" s="51" t="s">
        <v>9</v>
      </c>
      <c r="C70" s="51" t="s">
        <v>68</v>
      </c>
      <c r="D70" s="51" t="s">
        <v>22</v>
      </c>
      <c r="E70" s="51" t="s">
        <v>71</v>
      </c>
      <c r="F70" s="51" t="s">
        <v>72</v>
      </c>
      <c r="G70" s="52">
        <v>210229.2</v>
      </c>
    </row>
    <row r="71" spans="1:7">
      <c r="A71" s="53"/>
      <c r="B71" s="53"/>
      <c r="C71" s="53"/>
      <c r="D71" s="53"/>
      <c r="E71" s="53"/>
      <c r="F71" s="53"/>
      <c r="G71" s="54">
        <v>81131.990000000005</v>
      </c>
    </row>
  </sheetData>
  <mergeCells count="2">
    <mergeCell ref="A2:G2"/>
    <mergeCell ref="A3:G3"/>
  </mergeCells>
  <pageMargins left="0" right="0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86"/>
  <sheetViews>
    <sheetView tabSelected="1" topLeftCell="A59" workbookViewId="0">
      <selection activeCell="A2" sqref="A2:G86"/>
    </sheetView>
  </sheetViews>
  <sheetFormatPr defaultRowHeight="12.75"/>
  <cols>
    <col min="1" max="1" width="48.1640625" customWidth="1"/>
    <col min="2" max="2" width="7.1640625" customWidth="1"/>
    <col min="3" max="3" width="6.1640625" customWidth="1"/>
    <col min="4" max="4" width="6" customWidth="1"/>
    <col min="5" max="5" width="15.5" customWidth="1"/>
    <col min="6" max="6" width="6.6640625" customWidth="1"/>
    <col min="7" max="7" width="16.6640625" customWidth="1"/>
  </cols>
  <sheetData>
    <row r="1" spans="1:7">
      <c r="A1" t="s">
        <v>0</v>
      </c>
    </row>
    <row r="2" spans="1:7" ht="48.6" customHeight="1">
      <c r="A2" s="81" t="s">
        <v>123</v>
      </c>
      <c r="B2" s="82"/>
      <c r="C2" s="82"/>
      <c r="D2" s="82"/>
      <c r="E2" s="82"/>
      <c r="F2" s="82"/>
      <c r="G2" s="82"/>
    </row>
    <row r="3" spans="1:7" ht="51.75" customHeight="1">
      <c r="A3" s="84" t="s">
        <v>75</v>
      </c>
      <c r="B3" s="84"/>
      <c r="C3" s="84"/>
      <c r="D3" s="84"/>
      <c r="E3" s="84"/>
      <c r="F3" s="84"/>
      <c r="G3" s="84"/>
    </row>
    <row r="4" spans="1:7" ht="22.5" customHeight="1">
      <c r="A4" s="1" t="s">
        <v>0</v>
      </c>
      <c r="B4" s="1" t="s">
        <v>0</v>
      </c>
      <c r="C4" s="1" t="s">
        <v>0</v>
      </c>
      <c r="D4" s="1" t="s">
        <v>0</v>
      </c>
      <c r="E4" s="1" t="s">
        <v>0</v>
      </c>
      <c r="F4" s="1" t="s">
        <v>0</v>
      </c>
      <c r="G4" s="49" t="s">
        <v>1</v>
      </c>
    </row>
    <row r="5" spans="1:7" ht="47.25" customHeight="1">
      <c r="A5" s="2" t="s">
        <v>2</v>
      </c>
      <c r="B5" s="2" t="s">
        <v>3</v>
      </c>
      <c r="C5" s="2" t="s">
        <v>4</v>
      </c>
      <c r="D5" s="2" t="s">
        <v>5</v>
      </c>
      <c r="E5" s="2" t="s">
        <v>6</v>
      </c>
      <c r="F5" s="2" t="s">
        <v>7</v>
      </c>
      <c r="G5" s="2" t="s">
        <v>76</v>
      </c>
    </row>
    <row r="6" spans="1:7" ht="22.7" customHeight="1">
      <c r="A6" s="3" t="s">
        <v>8</v>
      </c>
      <c r="B6" s="2" t="s">
        <v>9</v>
      </c>
      <c r="C6" s="4" t="s">
        <v>0</v>
      </c>
      <c r="D6" s="4" t="s">
        <v>0</v>
      </c>
      <c r="E6" s="4" t="s">
        <v>0</v>
      </c>
      <c r="F6" s="4" t="s">
        <v>0</v>
      </c>
      <c r="G6" s="5">
        <f>G7</f>
        <v>35964266.390000001</v>
      </c>
    </row>
    <row r="7" spans="1:7" ht="43.35" customHeight="1">
      <c r="A7" s="6" t="s">
        <v>10</v>
      </c>
      <c r="B7" s="7" t="s">
        <v>9</v>
      </c>
      <c r="C7" s="8" t="s">
        <v>0</v>
      </c>
      <c r="D7" s="8" t="s">
        <v>0</v>
      </c>
      <c r="E7" s="8" t="s">
        <v>0</v>
      </c>
      <c r="F7" s="8" t="s">
        <v>0</v>
      </c>
      <c r="G7" s="5">
        <f>G9+G14+G19+G28+G36+G42+G48+G56+G61+G66+G73+G78+G81</f>
        <v>35964266.390000001</v>
      </c>
    </row>
    <row r="8" spans="1:7" ht="14.45" customHeight="1">
      <c r="A8" s="9" t="s">
        <v>11</v>
      </c>
      <c r="B8" s="10" t="s">
        <v>9</v>
      </c>
      <c r="C8" s="7" t="s">
        <v>12</v>
      </c>
      <c r="D8" s="7" t="s">
        <v>0</v>
      </c>
      <c r="E8" s="7" t="s">
        <v>0</v>
      </c>
      <c r="F8" s="7" t="s">
        <v>0</v>
      </c>
      <c r="G8" s="24">
        <f>G9+G14+G19+G28</f>
        <v>18691494.140000001</v>
      </c>
    </row>
    <row r="9" spans="1:7" s="43" customFormat="1" ht="43.35" customHeight="1">
      <c r="A9" s="21" t="s">
        <v>13</v>
      </c>
      <c r="B9" s="22" t="s">
        <v>9</v>
      </c>
      <c r="C9" s="23" t="s">
        <v>12</v>
      </c>
      <c r="D9" s="23" t="s">
        <v>14</v>
      </c>
      <c r="E9" s="23" t="s">
        <v>0</v>
      </c>
      <c r="F9" s="23" t="s">
        <v>0</v>
      </c>
      <c r="G9" s="45">
        <f>G10</f>
        <v>1674498.13</v>
      </c>
    </row>
    <row r="10" spans="1:7" ht="14.45" customHeight="1">
      <c r="A10" s="15" t="s">
        <v>15</v>
      </c>
      <c r="B10" s="13" t="s">
        <v>9</v>
      </c>
      <c r="C10" s="13" t="s">
        <v>12</v>
      </c>
      <c r="D10" s="13" t="s">
        <v>14</v>
      </c>
      <c r="E10" s="13" t="s">
        <v>16</v>
      </c>
      <c r="F10" s="13" t="s">
        <v>0</v>
      </c>
      <c r="G10" s="14">
        <f>G11</f>
        <v>1674498.13</v>
      </c>
    </row>
    <row r="11" spans="1:7" ht="51" customHeight="1">
      <c r="A11" s="15" t="s">
        <v>17</v>
      </c>
      <c r="B11" s="13" t="s">
        <v>9</v>
      </c>
      <c r="C11" s="13" t="s">
        <v>12</v>
      </c>
      <c r="D11" s="13" t="s">
        <v>14</v>
      </c>
      <c r="E11" s="13" t="s">
        <v>18</v>
      </c>
      <c r="F11" s="13" t="s">
        <v>0</v>
      </c>
      <c r="G11" s="14">
        <f>G12+G13</f>
        <v>1674498.13</v>
      </c>
    </row>
    <row r="12" spans="1:7" ht="61.5" customHeight="1">
      <c r="A12" s="15" t="s">
        <v>19</v>
      </c>
      <c r="B12" s="13" t="s">
        <v>9</v>
      </c>
      <c r="C12" s="13" t="s">
        <v>12</v>
      </c>
      <c r="D12" s="13" t="s">
        <v>14</v>
      </c>
      <c r="E12" s="13" t="s">
        <v>18</v>
      </c>
      <c r="F12" s="13" t="s">
        <v>20</v>
      </c>
      <c r="G12" s="26">
        <v>1286096.8799999999</v>
      </c>
    </row>
    <row r="13" spans="1:7" ht="58.5" customHeight="1">
      <c r="A13" s="15" t="s">
        <v>19</v>
      </c>
      <c r="B13" s="13" t="s">
        <v>9</v>
      </c>
      <c r="C13" s="13" t="s">
        <v>12</v>
      </c>
      <c r="D13" s="13" t="s">
        <v>14</v>
      </c>
      <c r="E13" s="28" t="s">
        <v>18</v>
      </c>
      <c r="F13" s="13" t="s">
        <v>21</v>
      </c>
      <c r="G13" s="14">
        <v>388401.25</v>
      </c>
    </row>
    <row r="14" spans="1:7" s="43" customFormat="1" ht="45" customHeight="1">
      <c r="A14" s="21" t="s">
        <v>85</v>
      </c>
      <c r="B14" s="23">
        <v>806</v>
      </c>
      <c r="C14" s="17" t="s">
        <v>12</v>
      </c>
      <c r="D14" s="17" t="s">
        <v>22</v>
      </c>
      <c r="E14" s="23"/>
      <c r="F14" s="23"/>
      <c r="G14" s="20">
        <f>G16</f>
        <v>198276</v>
      </c>
    </row>
    <row r="15" spans="1:7" ht="23.25" customHeight="1">
      <c r="A15" s="34" t="s">
        <v>15</v>
      </c>
      <c r="B15" s="13">
        <v>806</v>
      </c>
      <c r="C15" s="18" t="s">
        <v>12</v>
      </c>
      <c r="D15" s="18" t="s">
        <v>22</v>
      </c>
      <c r="E15" s="32" t="s">
        <v>16</v>
      </c>
      <c r="F15" s="13"/>
      <c r="G15" s="36">
        <f>G16</f>
        <v>198276</v>
      </c>
    </row>
    <row r="16" spans="1:7" ht="57.75" customHeight="1">
      <c r="A16" s="34" t="s">
        <v>17</v>
      </c>
      <c r="B16" s="17" t="s">
        <v>9</v>
      </c>
      <c r="C16" s="17" t="s">
        <v>12</v>
      </c>
      <c r="D16" s="17" t="s">
        <v>22</v>
      </c>
      <c r="E16" s="17" t="s">
        <v>18</v>
      </c>
      <c r="F16" s="13"/>
      <c r="G16" s="14">
        <f>G17</f>
        <v>198276</v>
      </c>
    </row>
    <row r="17" spans="1:7" ht="28.5" customHeight="1">
      <c r="A17" s="34" t="s">
        <v>84</v>
      </c>
      <c r="B17" s="18" t="s">
        <v>9</v>
      </c>
      <c r="C17" s="18" t="s">
        <v>12</v>
      </c>
      <c r="D17" s="18" t="s">
        <v>22</v>
      </c>
      <c r="E17" s="17" t="s">
        <v>18</v>
      </c>
      <c r="F17" s="13">
        <v>244</v>
      </c>
      <c r="G17" s="14">
        <v>198276</v>
      </c>
    </row>
    <row r="18" spans="1:7" ht="27" customHeight="1">
      <c r="A18" s="15" t="s">
        <v>23</v>
      </c>
      <c r="B18" s="13"/>
      <c r="C18" s="13"/>
      <c r="D18" s="13"/>
      <c r="E18" s="13"/>
      <c r="F18" s="13"/>
      <c r="G18" s="14"/>
    </row>
    <row r="19" spans="1:7" s="43" customFormat="1" ht="57.6" customHeight="1">
      <c r="A19" s="21" t="s">
        <v>25</v>
      </c>
      <c r="B19" s="22" t="s">
        <v>9</v>
      </c>
      <c r="C19" s="23" t="s">
        <v>12</v>
      </c>
      <c r="D19" s="23" t="s">
        <v>26</v>
      </c>
      <c r="E19" s="23" t="s">
        <v>0</v>
      </c>
      <c r="F19" s="23" t="s">
        <v>0</v>
      </c>
      <c r="G19" s="46">
        <f>G20</f>
        <v>9139634.7699999996</v>
      </c>
    </row>
    <row r="20" spans="1:7" ht="14.45" customHeight="1">
      <c r="A20" s="15" t="s">
        <v>15</v>
      </c>
      <c r="B20" s="13" t="s">
        <v>9</v>
      </c>
      <c r="C20" s="13" t="s">
        <v>12</v>
      </c>
      <c r="D20" s="13" t="s">
        <v>26</v>
      </c>
      <c r="E20" s="13" t="s">
        <v>16</v>
      </c>
      <c r="F20" s="13" t="s">
        <v>0</v>
      </c>
      <c r="G20" s="14">
        <f>G21</f>
        <v>9139634.7699999996</v>
      </c>
    </row>
    <row r="21" spans="1:7" ht="57.6" customHeight="1">
      <c r="A21" s="15" t="s">
        <v>17</v>
      </c>
      <c r="B21" s="13" t="s">
        <v>9</v>
      </c>
      <c r="C21" s="13" t="s">
        <v>12</v>
      </c>
      <c r="D21" s="13" t="s">
        <v>26</v>
      </c>
      <c r="E21" s="13" t="s">
        <v>18</v>
      </c>
      <c r="F21" s="13" t="s">
        <v>0</v>
      </c>
      <c r="G21" s="14">
        <f>G22+G23+G24+G25+G26+G27</f>
        <v>9139634.7699999996</v>
      </c>
    </row>
    <row r="22" spans="1:7" ht="62.25" customHeight="1">
      <c r="A22" s="15" t="s">
        <v>19</v>
      </c>
      <c r="B22" s="13" t="s">
        <v>9</v>
      </c>
      <c r="C22" s="13" t="s">
        <v>12</v>
      </c>
      <c r="D22" s="13" t="s">
        <v>26</v>
      </c>
      <c r="E22" s="13" t="s">
        <v>18</v>
      </c>
      <c r="F22" s="13" t="s">
        <v>20</v>
      </c>
      <c r="G22" s="14">
        <v>3483401.25</v>
      </c>
    </row>
    <row r="23" spans="1:7" ht="21.75" customHeight="1">
      <c r="A23" s="15" t="s">
        <v>82</v>
      </c>
      <c r="B23" s="13">
        <v>806</v>
      </c>
      <c r="C23" s="18" t="s">
        <v>12</v>
      </c>
      <c r="D23" s="18" t="s">
        <v>26</v>
      </c>
      <c r="E23" s="32" t="s">
        <v>18</v>
      </c>
      <c r="F23" s="13">
        <v>122</v>
      </c>
      <c r="G23" s="14">
        <v>1600000</v>
      </c>
    </row>
    <row r="24" spans="1:7" ht="63" customHeight="1">
      <c r="A24" s="15" t="s">
        <v>19</v>
      </c>
      <c r="B24" s="13" t="s">
        <v>9</v>
      </c>
      <c r="C24" s="13" t="s">
        <v>12</v>
      </c>
      <c r="D24" s="13" t="s">
        <v>26</v>
      </c>
      <c r="E24" s="13" t="s">
        <v>18</v>
      </c>
      <c r="F24" s="13" t="s">
        <v>21</v>
      </c>
      <c r="G24" s="14">
        <v>1051987.18</v>
      </c>
    </row>
    <row r="25" spans="1:7" ht="28.9" customHeight="1">
      <c r="A25" s="15" t="s">
        <v>23</v>
      </c>
      <c r="B25" s="13" t="s">
        <v>9</v>
      </c>
      <c r="C25" s="13" t="s">
        <v>12</v>
      </c>
      <c r="D25" s="13" t="s">
        <v>26</v>
      </c>
      <c r="E25" s="13" t="s">
        <v>18</v>
      </c>
      <c r="F25" s="13" t="s">
        <v>27</v>
      </c>
      <c r="G25" s="14">
        <f>416416+97700+460000+550000</f>
        <v>1524116</v>
      </c>
    </row>
    <row r="26" spans="1:7" ht="28.5" customHeight="1">
      <c r="A26" s="15" t="s">
        <v>23</v>
      </c>
      <c r="B26" s="13" t="s">
        <v>9</v>
      </c>
      <c r="C26" s="13" t="s">
        <v>12</v>
      </c>
      <c r="D26" s="13" t="s">
        <v>26</v>
      </c>
      <c r="E26" s="13" t="s">
        <v>18</v>
      </c>
      <c r="F26" s="13" t="s">
        <v>24</v>
      </c>
      <c r="G26" s="14">
        <f>25000+763676.88+108466+415000+161887.46</f>
        <v>1474030.3399999999</v>
      </c>
    </row>
    <row r="27" spans="1:7" ht="16.5" customHeight="1">
      <c r="A27" s="15" t="s">
        <v>77</v>
      </c>
      <c r="B27" s="18" t="s">
        <v>9</v>
      </c>
      <c r="C27" s="18" t="s">
        <v>12</v>
      </c>
      <c r="D27" s="18" t="s">
        <v>26</v>
      </c>
      <c r="E27" s="13" t="s">
        <v>18</v>
      </c>
      <c r="F27" s="13">
        <v>853</v>
      </c>
      <c r="G27" s="14">
        <v>6100</v>
      </c>
    </row>
    <row r="28" spans="1:7" s="43" customFormat="1" ht="14.25" customHeight="1">
      <c r="A28" s="47" t="s">
        <v>28</v>
      </c>
      <c r="B28" s="23" t="s">
        <v>9</v>
      </c>
      <c r="C28" s="23" t="s">
        <v>12</v>
      </c>
      <c r="D28" s="23" t="s">
        <v>29</v>
      </c>
      <c r="E28" s="23" t="s">
        <v>0</v>
      </c>
      <c r="F28" s="23" t="s">
        <v>0</v>
      </c>
      <c r="G28" s="48">
        <f>G29</f>
        <v>7679085.2400000002</v>
      </c>
    </row>
    <row r="29" spans="1:7" ht="14.25" customHeight="1">
      <c r="A29" s="15" t="s">
        <v>15</v>
      </c>
      <c r="B29" s="13" t="s">
        <v>9</v>
      </c>
      <c r="C29" s="13" t="s">
        <v>12</v>
      </c>
      <c r="D29" s="13" t="s">
        <v>29</v>
      </c>
      <c r="E29" s="13" t="s">
        <v>16</v>
      </c>
      <c r="F29" s="13" t="s">
        <v>0</v>
      </c>
      <c r="G29" s="14">
        <f>G30</f>
        <v>7679085.2400000002</v>
      </c>
    </row>
    <row r="30" spans="1:7" ht="14.25" customHeight="1">
      <c r="A30" s="15" t="s">
        <v>30</v>
      </c>
      <c r="B30" s="13" t="s">
        <v>9</v>
      </c>
      <c r="C30" s="13" t="s">
        <v>12</v>
      </c>
      <c r="D30" s="13" t="s">
        <v>29</v>
      </c>
      <c r="E30" s="13" t="s">
        <v>31</v>
      </c>
      <c r="F30" s="13" t="s">
        <v>0</v>
      </c>
      <c r="G30" s="14">
        <f>G31+G32+G33+G34+G35</f>
        <v>7679085.2400000002</v>
      </c>
    </row>
    <row r="31" spans="1:7" ht="28.5" customHeight="1">
      <c r="A31" s="15" t="s">
        <v>23</v>
      </c>
      <c r="B31" s="13" t="s">
        <v>9</v>
      </c>
      <c r="C31" s="13" t="s">
        <v>12</v>
      </c>
      <c r="D31" s="13" t="s">
        <v>29</v>
      </c>
      <c r="E31" s="13" t="s">
        <v>31</v>
      </c>
      <c r="F31" s="13" t="s">
        <v>24</v>
      </c>
      <c r="G31" s="19">
        <v>3936085.24</v>
      </c>
    </row>
    <row r="32" spans="1:7" ht="28.5" customHeight="1">
      <c r="A32" s="15" t="s">
        <v>77</v>
      </c>
      <c r="B32" s="13" t="s">
        <v>9</v>
      </c>
      <c r="C32" s="13" t="s">
        <v>12</v>
      </c>
      <c r="D32" s="13" t="s">
        <v>29</v>
      </c>
      <c r="E32" s="13" t="s">
        <v>31</v>
      </c>
      <c r="F32" s="13">
        <v>851</v>
      </c>
      <c r="G32" s="19">
        <v>8000</v>
      </c>
    </row>
    <row r="33" spans="1:7">
      <c r="A33" s="15" t="s">
        <v>32</v>
      </c>
      <c r="B33" s="13" t="s">
        <v>9</v>
      </c>
      <c r="C33" s="13" t="s">
        <v>12</v>
      </c>
      <c r="D33" s="13" t="s">
        <v>29</v>
      </c>
      <c r="E33" s="13" t="s">
        <v>31</v>
      </c>
      <c r="F33" s="13" t="s">
        <v>33</v>
      </c>
      <c r="G33" s="14">
        <v>200000</v>
      </c>
    </row>
    <row r="34" spans="1:7">
      <c r="A34" s="15" t="s">
        <v>77</v>
      </c>
      <c r="B34" s="13" t="s">
        <v>9</v>
      </c>
      <c r="C34" s="13" t="s">
        <v>12</v>
      </c>
      <c r="D34" s="13" t="s">
        <v>29</v>
      </c>
      <c r="E34" s="13" t="s">
        <v>31</v>
      </c>
      <c r="F34" s="13">
        <v>853</v>
      </c>
      <c r="G34" s="14">
        <v>35000</v>
      </c>
    </row>
    <row r="35" spans="1:7" s="38" customFormat="1" ht="38.25">
      <c r="A35" s="33" t="s">
        <v>86</v>
      </c>
      <c r="B35" s="32">
        <v>806</v>
      </c>
      <c r="C35" s="18" t="s">
        <v>12</v>
      </c>
      <c r="D35" s="18" t="s">
        <v>29</v>
      </c>
      <c r="E35" s="32" t="s">
        <v>31</v>
      </c>
      <c r="F35" s="32">
        <v>811</v>
      </c>
      <c r="G35" s="19">
        <v>3500000</v>
      </c>
    </row>
    <row r="36" spans="1:7" s="38" customFormat="1">
      <c r="A36" s="56" t="s">
        <v>96</v>
      </c>
      <c r="B36" s="32"/>
      <c r="C36" s="57" t="s">
        <v>14</v>
      </c>
      <c r="D36" s="57" t="s">
        <v>97</v>
      </c>
      <c r="E36" s="58"/>
      <c r="F36" s="58"/>
      <c r="G36" s="59">
        <f>G38+G39+G40+G41</f>
        <v>501100</v>
      </c>
    </row>
    <row r="37" spans="1:7" s="38" customFormat="1">
      <c r="A37" s="56" t="s">
        <v>98</v>
      </c>
      <c r="B37" s="32"/>
      <c r="C37" s="57" t="s">
        <v>14</v>
      </c>
      <c r="D37" s="57" t="s">
        <v>22</v>
      </c>
      <c r="E37" s="57" t="s">
        <v>99</v>
      </c>
      <c r="F37" s="58"/>
      <c r="G37" s="59">
        <v>501100</v>
      </c>
    </row>
    <row r="38" spans="1:7" s="38" customFormat="1" ht="25.5">
      <c r="A38" s="60" t="s">
        <v>100</v>
      </c>
      <c r="B38" s="32"/>
      <c r="C38" s="61" t="s">
        <v>14</v>
      </c>
      <c r="D38" s="61" t="s">
        <v>22</v>
      </c>
      <c r="E38" s="62" t="s">
        <v>101</v>
      </c>
      <c r="F38" s="62" t="s">
        <v>20</v>
      </c>
      <c r="G38" s="63">
        <v>324000</v>
      </c>
    </row>
    <row r="39" spans="1:7" s="38" customFormat="1">
      <c r="A39" s="64" t="s">
        <v>102</v>
      </c>
      <c r="B39" s="32"/>
      <c r="C39" s="61" t="s">
        <v>14</v>
      </c>
      <c r="D39" s="61" t="s">
        <v>22</v>
      </c>
      <c r="E39" s="62" t="s">
        <v>101</v>
      </c>
      <c r="F39" s="62" t="s">
        <v>103</v>
      </c>
      <c r="G39" s="65">
        <v>49252</v>
      </c>
    </row>
    <row r="40" spans="1:7" s="38" customFormat="1">
      <c r="A40" s="66" t="s">
        <v>104</v>
      </c>
      <c r="B40" s="32"/>
      <c r="C40" s="61" t="s">
        <v>14</v>
      </c>
      <c r="D40" s="61" t="s">
        <v>22</v>
      </c>
      <c r="E40" s="62" t="s">
        <v>101</v>
      </c>
      <c r="F40" s="62" t="s">
        <v>103</v>
      </c>
      <c r="G40" s="65">
        <v>30000</v>
      </c>
    </row>
    <row r="41" spans="1:7" s="38" customFormat="1" ht="24" customHeight="1">
      <c r="A41" s="64" t="s">
        <v>105</v>
      </c>
      <c r="B41" s="32"/>
      <c r="C41" s="61" t="s">
        <v>14</v>
      </c>
      <c r="D41" s="61" t="s">
        <v>22</v>
      </c>
      <c r="E41" s="62" t="s">
        <v>101</v>
      </c>
      <c r="F41" s="62" t="s">
        <v>21</v>
      </c>
      <c r="G41" s="65">
        <f>G38*30.2%</f>
        <v>97848</v>
      </c>
    </row>
    <row r="42" spans="1:7" ht="25.5">
      <c r="A42" s="9" t="s">
        <v>34</v>
      </c>
      <c r="B42" s="10" t="s">
        <v>9</v>
      </c>
      <c r="C42" s="7" t="s">
        <v>22</v>
      </c>
      <c r="D42" s="7" t="s">
        <v>0</v>
      </c>
      <c r="E42" s="7" t="s">
        <v>0</v>
      </c>
      <c r="F42" s="7" t="s">
        <v>0</v>
      </c>
      <c r="G42" s="24">
        <f>G43+G44</f>
        <v>815137</v>
      </c>
    </row>
    <row r="43" spans="1:7" s="38" customFormat="1" ht="25.5">
      <c r="A43" s="39" t="s">
        <v>110</v>
      </c>
      <c r="B43" s="18" t="s">
        <v>9</v>
      </c>
      <c r="C43" s="18" t="s">
        <v>22</v>
      </c>
      <c r="D43" s="18" t="s">
        <v>26</v>
      </c>
      <c r="E43" s="18" t="s">
        <v>111</v>
      </c>
      <c r="F43" s="32">
        <v>244</v>
      </c>
      <c r="G43" s="67">
        <v>8373</v>
      </c>
    </row>
    <row r="44" spans="1:7" s="38" customFormat="1" ht="51">
      <c r="A44" s="68" t="s">
        <v>35</v>
      </c>
      <c r="B44" s="69" t="s">
        <v>9</v>
      </c>
      <c r="C44" s="70" t="s">
        <v>22</v>
      </c>
      <c r="D44" s="70" t="s">
        <v>36</v>
      </c>
      <c r="E44" s="71" t="s">
        <v>99</v>
      </c>
      <c r="F44" s="70" t="s">
        <v>0</v>
      </c>
      <c r="G44" s="72">
        <f>G45</f>
        <v>806764</v>
      </c>
    </row>
    <row r="45" spans="1:7" ht="38.25">
      <c r="A45" s="15" t="s">
        <v>37</v>
      </c>
      <c r="B45" s="13" t="s">
        <v>9</v>
      </c>
      <c r="C45" s="13" t="s">
        <v>22</v>
      </c>
      <c r="D45" s="13" t="s">
        <v>36</v>
      </c>
      <c r="E45" s="13" t="s">
        <v>38</v>
      </c>
      <c r="F45" s="13" t="s">
        <v>0</v>
      </c>
      <c r="G45" s="14">
        <f>G46+G47</f>
        <v>806764</v>
      </c>
    </row>
    <row r="46" spans="1:7" ht="38.25">
      <c r="A46" s="15" t="s">
        <v>39</v>
      </c>
      <c r="B46" s="13" t="s">
        <v>9</v>
      </c>
      <c r="C46" s="13" t="s">
        <v>22</v>
      </c>
      <c r="D46" s="13" t="s">
        <v>36</v>
      </c>
      <c r="E46" s="32" t="s">
        <v>106</v>
      </c>
      <c r="F46" s="13">
        <v>244</v>
      </c>
      <c r="G46" s="14">
        <v>700000</v>
      </c>
    </row>
    <row r="47" spans="1:7" ht="25.5">
      <c r="A47" s="15" t="s">
        <v>23</v>
      </c>
      <c r="B47" s="13" t="s">
        <v>9</v>
      </c>
      <c r="C47" s="13" t="s">
        <v>22</v>
      </c>
      <c r="D47" s="13" t="s">
        <v>36</v>
      </c>
      <c r="E47" s="32" t="s">
        <v>106</v>
      </c>
      <c r="F47" s="13" t="s">
        <v>24</v>
      </c>
      <c r="G47" s="14">
        <v>106764</v>
      </c>
    </row>
    <row r="48" spans="1:7" s="37" customFormat="1">
      <c r="A48" s="34" t="s">
        <v>116</v>
      </c>
      <c r="B48" s="7"/>
      <c r="C48" s="35" t="s">
        <v>26</v>
      </c>
      <c r="D48" s="35" t="s">
        <v>97</v>
      </c>
      <c r="E48" s="7"/>
      <c r="F48" s="7"/>
      <c r="G48" s="36">
        <f>G49+G50+G51+G52+G53</f>
        <v>11112755.619999999</v>
      </c>
    </row>
    <row r="49" spans="1:7" ht="25.5">
      <c r="A49" s="33" t="s">
        <v>108</v>
      </c>
      <c r="B49" s="13"/>
      <c r="C49" s="18" t="s">
        <v>26</v>
      </c>
      <c r="D49" s="18" t="s">
        <v>41</v>
      </c>
      <c r="E49" s="32" t="s">
        <v>107</v>
      </c>
      <c r="F49" s="13">
        <v>244</v>
      </c>
      <c r="G49" s="14">
        <v>58560</v>
      </c>
    </row>
    <row r="50" spans="1:7" ht="25.5">
      <c r="A50" s="33" t="s">
        <v>109</v>
      </c>
      <c r="B50" s="13"/>
      <c r="C50" s="18" t="s">
        <v>26</v>
      </c>
      <c r="D50" s="18" t="s">
        <v>36</v>
      </c>
      <c r="E50" s="32" t="s">
        <v>132</v>
      </c>
      <c r="F50" s="13">
        <v>244</v>
      </c>
      <c r="G50" s="14">
        <v>10306770</v>
      </c>
    </row>
    <row r="51" spans="1:7" ht="25.5">
      <c r="A51" s="15" t="s">
        <v>23</v>
      </c>
      <c r="B51" s="13"/>
      <c r="C51" s="18" t="s">
        <v>26</v>
      </c>
      <c r="D51" s="18" t="s">
        <v>36</v>
      </c>
      <c r="E51" s="32" t="s">
        <v>124</v>
      </c>
      <c r="F51" s="13">
        <v>244</v>
      </c>
      <c r="G51" s="14">
        <v>163548</v>
      </c>
    </row>
    <row r="52" spans="1:7" ht="38.25">
      <c r="A52" s="37" t="s">
        <v>113</v>
      </c>
      <c r="B52" s="13"/>
      <c r="C52" s="18" t="s">
        <v>26</v>
      </c>
      <c r="D52" s="18" t="s">
        <v>94</v>
      </c>
      <c r="E52" s="32" t="s">
        <v>112</v>
      </c>
      <c r="F52" s="13">
        <v>812</v>
      </c>
      <c r="G52" s="14">
        <v>100000</v>
      </c>
    </row>
    <row r="53" spans="1:7" s="37" customFormat="1" ht="28.5" customHeight="1">
      <c r="A53" s="34" t="s">
        <v>19</v>
      </c>
      <c r="B53" s="7"/>
      <c r="C53" s="35"/>
      <c r="D53" s="35"/>
      <c r="E53" s="7"/>
      <c r="F53" s="7"/>
      <c r="G53" s="36">
        <f>G54+G55</f>
        <v>483877.62</v>
      </c>
    </row>
    <row r="54" spans="1:7">
      <c r="A54" s="33" t="s">
        <v>114</v>
      </c>
      <c r="B54" s="13">
        <v>806</v>
      </c>
      <c r="C54" s="18" t="s">
        <v>26</v>
      </c>
      <c r="D54" s="18" t="s">
        <v>94</v>
      </c>
      <c r="E54" s="18" t="s">
        <v>95</v>
      </c>
      <c r="F54" s="18" t="s">
        <v>20</v>
      </c>
      <c r="G54" s="14">
        <v>371641.8</v>
      </c>
    </row>
    <row r="55" spans="1:7">
      <c r="A55" s="33" t="s">
        <v>115</v>
      </c>
      <c r="B55" s="32">
        <v>806</v>
      </c>
      <c r="C55" s="18" t="s">
        <v>26</v>
      </c>
      <c r="D55" s="18" t="s">
        <v>94</v>
      </c>
      <c r="E55" s="18" t="s">
        <v>95</v>
      </c>
      <c r="F55" s="18" t="s">
        <v>21</v>
      </c>
      <c r="G55" s="14">
        <v>112235.82</v>
      </c>
    </row>
    <row r="56" spans="1:7" ht="25.5">
      <c r="A56" s="9" t="s">
        <v>40</v>
      </c>
      <c r="B56" s="10" t="s">
        <v>9</v>
      </c>
      <c r="C56" s="7" t="s">
        <v>41</v>
      </c>
      <c r="D56" s="7" t="s">
        <v>0</v>
      </c>
      <c r="E56" s="7" t="s">
        <v>0</v>
      </c>
      <c r="F56" s="7" t="s">
        <v>0</v>
      </c>
      <c r="G56" s="24">
        <f>G58+G59+G60</f>
        <v>2474331.89</v>
      </c>
    </row>
    <row r="57" spans="1:7">
      <c r="A57" s="11" t="s">
        <v>42</v>
      </c>
      <c r="B57" s="12" t="s">
        <v>9</v>
      </c>
      <c r="C57" s="13" t="s">
        <v>41</v>
      </c>
      <c r="D57" s="13" t="s">
        <v>22</v>
      </c>
      <c r="E57" s="13" t="s">
        <v>0</v>
      </c>
      <c r="F57" s="13" t="s">
        <v>0</v>
      </c>
      <c r="G57" s="14">
        <f>G56</f>
        <v>2474331.89</v>
      </c>
    </row>
    <row r="58" spans="1:7" ht="38.25">
      <c r="A58" s="15" t="s">
        <v>43</v>
      </c>
      <c r="B58" s="13" t="s">
        <v>9</v>
      </c>
      <c r="C58" s="13" t="s">
        <v>41</v>
      </c>
      <c r="D58" s="13" t="s">
        <v>22</v>
      </c>
      <c r="E58" s="32" t="s">
        <v>125</v>
      </c>
      <c r="F58" s="13">
        <v>244</v>
      </c>
      <c r="G58" s="14">
        <v>774031.89</v>
      </c>
    </row>
    <row r="59" spans="1:7" ht="38.25">
      <c r="A59" s="15" t="s">
        <v>45</v>
      </c>
      <c r="B59" s="13" t="s">
        <v>9</v>
      </c>
      <c r="C59" s="13" t="s">
        <v>41</v>
      </c>
      <c r="D59" s="13" t="s">
        <v>22</v>
      </c>
      <c r="E59" s="32" t="s">
        <v>125</v>
      </c>
      <c r="F59" s="13">
        <v>123</v>
      </c>
      <c r="G59" s="14">
        <v>400300</v>
      </c>
    </row>
    <row r="60" spans="1:7" ht="25.5">
      <c r="A60" s="15" t="s">
        <v>23</v>
      </c>
      <c r="B60" s="13" t="s">
        <v>9</v>
      </c>
      <c r="C60" s="13" t="s">
        <v>41</v>
      </c>
      <c r="D60" s="13" t="s">
        <v>22</v>
      </c>
      <c r="E60" s="32" t="s">
        <v>125</v>
      </c>
      <c r="F60" s="13" t="s">
        <v>24</v>
      </c>
      <c r="G60" s="14">
        <v>1300000</v>
      </c>
    </row>
    <row r="61" spans="1:7">
      <c r="A61" s="9" t="s">
        <v>47</v>
      </c>
      <c r="B61" s="10" t="s">
        <v>9</v>
      </c>
      <c r="C61" s="7" t="s">
        <v>48</v>
      </c>
      <c r="D61" s="7" t="s">
        <v>0</v>
      </c>
      <c r="E61" s="7" t="s">
        <v>0</v>
      </c>
      <c r="F61" s="7" t="s">
        <v>0</v>
      </c>
      <c r="G61" s="24">
        <f>G64+G65</f>
        <v>900000</v>
      </c>
    </row>
    <row r="62" spans="1:7" ht="25.5">
      <c r="A62" s="11" t="s">
        <v>49</v>
      </c>
      <c r="B62" s="12" t="s">
        <v>9</v>
      </c>
      <c r="C62" s="13" t="s">
        <v>48</v>
      </c>
      <c r="D62" s="13" t="s">
        <v>26</v>
      </c>
      <c r="E62" s="13" t="s">
        <v>0</v>
      </c>
      <c r="F62" s="13" t="s">
        <v>0</v>
      </c>
      <c r="G62" s="14">
        <f>G63</f>
        <v>300000</v>
      </c>
    </row>
    <row r="63" spans="1:7" ht="25.5">
      <c r="A63" s="15" t="s">
        <v>50</v>
      </c>
      <c r="B63" s="13" t="s">
        <v>9</v>
      </c>
      <c r="C63" s="13" t="s">
        <v>48</v>
      </c>
      <c r="D63" s="13" t="s">
        <v>26</v>
      </c>
      <c r="E63" s="28" t="s">
        <v>126</v>
      </c>
      <c r="F63" s="13" t="s">
        <v>0</v>
      </c>
      <c r="G63" s="14">
        <f>G64</f>
        <v>300000</v>
      </c>
    </row>
    <row r="64" spans="1:7" ht="25.5">
      <c r="A64" s="15" t="s">
        <v>52</v>
      </c>
      <c r="B64" s="13" t="s">
        <v>9</v>
      </c>
      <c r="C64" s="13" t="s">
        <v>48</v>
      </c>
      <c r="D64" s="13" t="s">
        <v>26</v>
      </c>
      <c r="E64" s="28" t="s">
        <v>126</v>
      </c>
      <c r="F64" s="13">
        <v>244</v>
      </c>
      <c r="G64" s="14">
        <v>300000</v>
      </c>
    </row>
    <row r="65" spans="1:7" ht="25.5">
      <c r="A65" s="15" t="s">
        <v>23</v>
      </c>
      <c r="B65" s="13" t="s">
        <v>9</v>
      </c>
      <c r="C65" s="13" t="s">
        <v>48</v>
      </c>
      <c r="D65" s="13" t="s">
        <v>26</v>
      </c>
      <c r="E65" s="28" t="s">
        <v>126</v>
      </c>
      <c r="F65" s="13" t="s">
        <v>24</v>
      </c>
      <c r="G65" s="14">
        <v>600000</v>
      </c>
    </row>
    <row r="66" spans="1:7">
      <c r="A66" s="9" t="s">
        <v>54</v>
      </c>
      <c r="B66" s="10" t="s">
        <v>9</v>
      </c>
      <c r="C66" s="7" t="s">
        <v>55</v>
      </c>
      <c r="D66" s="7" t="s">
        <v>0</v>
      </c>
      <c r="E66" s="7" t="s">
        <v>0</v>
      </c>
      <c r="F66" s="7" t="s">
        <v>0</v>
      </c>
      <c r="G66" s="24">
        <f>G69+G72</f>
        <v>214397</v>
      </c>
    </row>
    <row r="67" spans="1:7" s="38" customFormat="1">
      <c r="A67" s="39" t="s">
        <v>88</v>
      </c>
      <c r="B67" s="16">
        <v>806</v>
      </c>
      <c r="C67" s="18">
        <v>10</v>
      </c>
      <c r="D67" s="18" t="s">
        <v>12</v>
      </c>
      <c r="E67" s="32" t="s">
        <v>90</v>
      </c>
      <c r="F67" s="32"/>
      <c r="G67" s="44">
        <f>G68</f>
        <v>41000</v>
      </c>
    </row>
    <row r="68" spans="1:7" s="38" customFormat="1">
      <c r="A68" s="39" t="s">
        <v>89</v>
      </c>
      <c r="B68" s="16">
        <v>806</v>
      </c>
      <c r="C68" s="18" t="s">
        <v>55</v>
      </c>
      <c r="D68" s="18" t="s">
        <v>12</v>
      </c>
      <c r="E68" s="32" t="s">
        <v>91</v>
      </c>
      <c r="F68" s="32"/>
      <c r="G68" s="44">
        <f>G69</f>
        <v>41000</v>
      </c>
    </row>
    <row r="69" spans="1:7">
      <c r="A69" s="9"/>
      <c r="B69" s="16">
        <v>806</v>
      </c>
      <c r="C69" s="18" t="s">
        <v>55</v>
      </c>
      <c r="D69" s="18" t="s">
        <v>12</v>
      </c>
      <c r="E69" s="32" t="s">
        <v>127</v>
      </c>
      <c r="F69" s="7">
        <v>312</v>
      </c>
      <c r="G69" s="24">
        <v>41000</v>
      </c>
    </row>
    <row r="70" spans="1:7">
      <c r="A70" s="11" t="s">
        <v>56</v>
      </c>
      <c r="B70" s="12" t="s">
        <v>9</v>
      </c>
      <c r="C70" s="13" t="s">
        <v>55</v>
      </c>
      <c r="D70" s="13" t="s">
        <v>22</v>
      </c>
      <c r="E70" s="13" t="s">
        <v>0</v>
      </c>
      <c r="F70" s="13" t="s">
        <v>0</v>
      </c>
      <c r="G70" s="36">
        <f>G71</f>
        <v>173397</v>
      </c>
    </row>
    <row r="71" spans="1:7">
      <c r="A71" s="27" t="s">
        <v>73</v>
      </c>
      <c r="B71" s="13" t="s">
        <v>9</v>
      </c>
      <c r="C71" s="13" t="s">
        <v>55</v>
      </c>
      <c r="D71" s="13" t="s">
        <v>22</v>
      </c>
      <c r="E71" s="79" t="s">
        <v>128</v>
      </c>
      <c r="F71" s="13" t="s">
        <v>0</v>
      </c>
      <c r="G71" s="14">
        <f>G72</f>
        <v>173397</v>
      </c>
    </row>
    <row r="72" spans="1:7" ht="25.5">
      <c r="A72" s="15" t="s">
        <v>58</v>
      </c>
      <c r="B72" s="13" t="s">
        <v>9</v>
      </c>
      <c r="C72" s="13" t="s">
        <v>55</v>
      </c>
      <c r="D72" s="13" t="s">
        <v>22</v>
      </c>
      <c r="E72" s="79" t="s">
        <v>128</v>
      </c>
      <c r="F72" s="13" t="s">
        <v>59</v>
      </c>
      <c r="G72" s="14">
        <v>173397</v>
      </c>
    </row>
    <row r="73" spans="1:7">
      <c r="A73" s="9" t="s">
        <v>60</v>
      </c>
      <c r="B73" s="10" t="s">
        <v>9</v>
      </c>
      <c r="C73" s="7" t="s">
        <v>61</v>
      </c>
      <c r="D73" s="7" t="s">
        <v>0</v>
      </c>
      <c r="E73" s="7" t="s">
        <v>0</v>
      </c>
      <c r="F73" s="7" t="s">
        <v>0</v>
      </c>
      <c r="G73" s="24">
        <f>G74</f>
        <v>723533.6</v>
      </c>
    </row>
    <row r="74" spans="1:7" ht="25.5">
      <c r="A74" s="11" t="s">
        <v>62</v>
      </c>
      <c r="B74" s="12" t="s">
        <v>9</v>
      </c>
      <c r="C74" s="13" t="s">
        <v>61</v>
      </c>
      <c r="D74" s="13" t="s">
        <v>41</v>
      </c>
      <c r="E74" s="13" t="s">
        <v>0</v>
      </c>
      <c r="F74" s="13" t="s">
        <v>0</v>
      </c>
      <c r="G74" s="14">
        <f>G75</f>
        <v>723533.6</v>
      </c>
    </row>
    <row r="75" spans="1:7" ht="25.5">
      <c r="A75" s="15" t="s">
        <v>63</v>
      </c>
      <c r="B75" s="13" t="s">
        <v>9</v>
      </c>
      <c r="C75" s="13" t="s">
        <v>61</v>
      </c>
      <c r="D75" s="13" t="s">
        <v>41</v>
      </c>
      <c r="E75" s="80" t="s">
        <v>129</v>
      </c>
      <c r="F75" s="13" t="s">
        <v>0</v>
      </c>
      <c r="G75" s="14">
        <f>G76+G77</f>
        <v>723533.6</v>
      </c>
    </row>
    <row r="76" spans="1:7">
      <c r="A76" s="15" t="s">
        <v>65</v>
      </c>
      <c r="B76" s="13" t="s">
        <v>9</v>
      </c>
      <c r="C76" s="13" t="s">
        <v>61</v>
      </c>
      <c r="D76" s="13" t="s">
        <v>41</v>
      </c>
      <c r="E76" s="80" t="s">
        <v>129</v>
      </c>
      <c r="F76" s="13">
        <v>242</v>
      </c>
      <c r="G76" s="14">
        <v>223533.6</v>
      </c>
    </row>
    <row r="77" spans="1:7" ht="25.5">
      <c r="A77" s="15" t="s">
        <v>23</v>
      </c>
      <c r="B77" s="13" t="s">
        <v>9</v>
      </c>
      <c r="C77" s="13" t="s">
        <v>61</v>
      </c>
      <c r="D77" s="13" t="s">
        <v>41</v>
      </c>
      <c r="E77" s="80" t="s">
        <v>129</v>
      </c>
      <c r="F77" s="13" t="s">
        <v>24</v>
      </c>
      <c r="G77" s="14">
        <v>500000</v>
      </c>
    </row>
    <row r="78" spans="1:7" s="37" customFormat="1" ht="25.5">
      <c r="A78" s="6" t="s">
        <v>92</v>
      </c>
      <c r="B78" s="35" t="s">
        <v>9</v>
      </c>
      <c r="C78" s="35" t="s">
        <v>29</v>
      </c>
      <c r="D78" s="35"/>
      <c r="E78" s="42"/>
      <c r="F78" s="7"/>
      <c r="G78" s="36">
        <f>G79</f>
        <v>40155.949999999997</v>
      </c>
    </row>
    <row r="79" spans="1:7">
      <c r="A79" s="40" t="s">
        <v>80</v>
      </c>
      <c r="B79" s="41" t="s">
        <v>9</v>
      </c>
      <c r="C79" s="41" t="s">
        <v>29</v>
      </c>
      <c r="D79" s="41" t="s">
        <v>12</v>
      </c>
      <c r="E79" s="41" t="s">
        <v>16</v>
      </c>
      <c r="F79" s="13"/>
      <c r="G79" s="14">
        <f>G80</f>
        <v>40155.949999999997</v>
      </c>
    </row>
    <row r="80" spans="1:7">
      <c r="A80" s="33" t="s">
        <v>80</v>
      </c>
      <c r="B80" s="13">
        <v>806</v>
      </c>
      <c r="C80" s="18" t="s">
        <v>29</v>
      </c>
      <c r="D80" s="18" t="s">
        <v>12</v>
      </c>
      <c r="E80" s="41" t="s">
        <v>130</v>
      </c>
      <c r="F80" s="13">
        <v>730</v>
      </c>
      <c r="G80" s="14">
        <v>40155.949999999997</v>
      </c>
    </row>
    <row r="81" spans="1:7" ht="25.5">
      <c r="A81" s="9" t="s">
        <v>67</v>
      </c>
      <c r="B81" s="10" t="s">
        <v>9</v>
      </c>
      <c r="C81" s="7" t="s">
        <v>68</v>
      </c>
      <c r="D81" s="35" t="s">
        <v>97</v>
      </c>
      <c r="E81" s="35" t="s">
        <v>99</v>
      </c>
      <c r="F81" s="7" t="s">
        <v>0</v>
      </c>
      <c r="G81" s="77">
        <f>G82</f>
        <v>491361.19</v>
      </c>
    </row>
    <row r="82" spans="1:7" ht="13.5">
      <c r="A82" s="73" t="s">
        <v>70</v>
      </c>
      <c r="B82" s="12" t="s">
        <v>9</v>
      </c>
      <c r="C82" s="76" t="s">
        <v>68</v>
      </c>
      <c r="D82" s="76" t="s">
        <v>22</v>
      </c>
      <c r="E82" s="74" t="s">
        <v>71</v>
      </c>
      <c r="F82" s="74"/>
      <c r="G82" s="78">
        <f>G83+G84+G85+G86</f>
        <v>491361.19</v>
      </c>
    </row>
    <row r="83" spans="1:7">
      <c r="A83" s="75" t="s">
        <v>117</v>
      </c>
      <c r="B83" s="13" t="s">
        <v>9</v>
      </c>
      <c r="C83" s="76" t="s">
        <v>68</v>
      </c>
      <c r="D83" s="76" t="s">
        <v>22</v>
      </c>
      <c r="E83" s="76" t="s">
        <v>118</v>
      </c>
      <c r="F83" s="76" t="s">
        <v>120</v>
      </c>
      <c r="G83" s="65">
        <v>132353.20000000001</v>
      </c>
    </row>
    <row r="84" spans="1:7">
      <c r="A84" s="75" t="s">
        <v>119</v>
      </c>
      <c r="B84" s="12" t="s">
        <v>9</v>
      </c>
      <c r="C84" s="76" t="s">
        <v>68</v>
      </c>
      <c r="D84" s="76" t="s">
        <v>22</v>
      </c>
      <c r="E84" s="76" t="s">
        <v>118</v>
      </c>
      <c r="F84" s="76" t="s">
        <v>120</v>
      </c>
      <c r="G84" s="65">
        <v>77876</v>
      </c>
    </row>
    <row r="85" spans="1:7" ht="24">
      <c r="A85" s="75" t="s">
        <v>121</v>
      </c>
      <c r="B85" s="13" t="s">
        <v>9</v>
      </c>
      <c r="C85" s="76" t="s">
        <v>68</v>
      </c>
      <c r="D85" s="76" t="s">
        <v>22</v>
      </c>
      <c r="E85" s="76" t="s">
        <v>118</v>
      </c>
      <c r="F85" s="76" t="s">
        <v>120</v>
      </c>
      <c r="G85" s="65">
        <v>81131.990000000005</v>
      </c>
    </row>
    <row r="86" spans="1:7">
      <c r="A86" s="75" t="s">
        <v>122</v>
      </c>
      <c r="B86" s="12" t="s">
        <v>9</v>
      </c>
      <c r="C86" s="76" t="s">
        <v>68</v>
      </c>
      <c r="D86" s="76" t="s">
        <v>22</v>
      </c>
      <c r="E86" s="76" t="s">
        <v>131</v>
      </c>
      <c r="F86" s="76" t="s">
        <v>120</v>
      </c>
      <c r="G86" s="65">
        <v>200000</v>
      </c>
    </row>
  </sheetData>
  <mergeCells count="2">
    <mergeCell ref="A2:G2"/>
    <mergeCell ref="A3:G3"/>
  </mergeCells>
  <pageMargins left="0.11811023622047245" right="0.11811023622047245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Table1</vt:lpstr>
      <vt:lpstr>Лист1</vt:lpstr>
      <vt:lpstr>12.12.2017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2018-01-16T08:10:53Z</dcterms:modified>
</cp:coreProperties>
</file>